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Документы Диана\Прайсы\Прайсы на sp.net.ua\"/>
    </mc:Choice>
  </mc:AlternateContent>
  <bookViews>
    <workbookView xWindow="0" yWindow="0" windowWidth="20490" windowHeight="7185"/>
  </bookViews>
  <sheets>
    <sheet name="Наконечники, коннектора" sheetId="7" r:id="rId1"/>
    <sheet name="Стяжки, другое" sheetId="6" r:id="rId2"/>
    <sheet name="Монтажные коробки" sheetId="5" r:id="rId3"/>
    <sheet name="Арм_СИП_УКР" sheetId="4" r:id="rId4"/>
    <sheet name="Арм_СИП_ИЕК" sheetId="3" r:id="rId5"/>
    <sheet name="Силов.разъемы, пром.удлинит ИЕК" sheetId="2" r:id="rId6"/>
    <sheet name="Лист1" sheetId="1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6" i="2" l="1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</calcChain>
</file>

<file path=xl/sharedStrings.xml><?xml version="1.0" encoding="utf-8"?>
<sst xmlns="http://schemas.openxmlformats.org/spreadsheetml/2006/main" count="4058" uniqueCount="3930">
  <si>
    <t>Светильник переносной УП-1Р 5м</t>
  </si>
  <si>
    <t>WSP20-05-K09</t>
  </si>
  <si>
    <t>Светильник переносной УП-1Р 10м</t>
  </si>
  <si>
    <t>WSP20-10-K09</t>
  </si>
  <si>
    <t xml:space="preserve">            09.06.05 Светильники переносные УП под лампу накаливания</t>
  </si>
  <si>
    <t>Рамка  УР50 1 место 2Р+PE/50метров 3х1,0 мм2</t>
  </si>
  <si>
    <t>WKF14-10-01-50</t>
  </si>
  <si>
    <t>Рамка  УР40 1 место 2Р+PE/40метров 3х1,0 мм2</t>
  </si>
  <si>
    <t>WKF14-10-01-40</t>
  </si>
  <si>
    <t>Рамка  УР30 1 место 2Р+PE/30метров 3х1,0 мм2</t>
  </si>
  <si>
    <t>WKF14-10-01-30</t>
  </si>
  <si>
    <t>Рамка  УР30 1 место 2Р/30метров 2х0,75 мм2 </t>
  </si>
  <si>
    <t>WKF20-06-01-30</t>
  </si>
  <si>
    <t>Рамка  УР20 1 место 2Р/20метров 2х0,75 мм2 </t>
  </si>
  <si>
    <t>WKF20-06-01-20</t>
  </si>
  <si>
    <t>Рамка  УР10 1 место 2Р/10метров 2х0,75 мм2 </t>
  </si>
  <si>
    <t>WKF20-06-01-10</t>
  </si>
  <si>
    <t xml:space="preserve">             Удлинители на рамке</t>
  </si>
  <si>
    <t>Шнур УШ-01РВ оранж. с круглой вилкой и розеткой 2Р+PЕ 3х1/20метров IEK</t>
  </si>
  <si>
    <t>WUP10-20-K09-N</t>
  </si>
  <si>
    <t>Шнур УШ-01РВ оранж. с круглой вилкой и розеткой 2P+PE 3х1,0/5метров IEK</t>
  </si>
  <si>
    <t>WUP10-05-K09-N</t>
  </si>
  <si>
    <t>Шнур УШ-01РВ оранж. с круглой вилкой и розеткой 2P+PE 3х1,0/10метров IEK</t>
  </si>
  <si>
    <t>WUP10-10-K09-N</t>
  </si>
  <si>
    <t xml:space="preserve">            06.03.04 Удлинители-шнуры</t>
  </si>
  <si>
    <t>Удлинитель  У06В 6 места с защитными крышками IP44 2Р+PE/5метров  3х1мм2  16А/250В</t>
  </si>
  <si>
    <t>WYP10-16-06-05-44-N</t>
  </si>
  <si>
    <t>Удлинитель  У06В 6 мест с защитными крышками 2Р+PE/5метров  3х1мм2  16А/250В</t>
  </si>
  <si>
    <t>WYP10-16-06-05-44</t>
  </si>
  <si>
    <t>Удлинитель  У05В 5 места с защитными крышками IP44 2Р+PE/5метров  3х1мм2  16А/250В</t>
  </si>
  <si>
    <t>WYP10-16-05-05-44-N</t>
  </si>
  <si>
    <t>Удлинитель  У04В 4 места с защитными крышками IP44 2Р+PE/5метров  3х1мм2  16А/250В</t>
  </si>
  <si>
    <t>WYP10-16-04-05-44-N</t>
  </si>
  <si>
    <t xml:space="preserve">            06.03.02 Удлинители промышленные IP44</t>
  </si>
  <si>
    <t>Катушка УК50 на мет с т/з 4 места 2Р+PЕ/50м КГ 3х2,5мм2 IP44 "Professional"</t>
  </si>
  <si>
    <t>WKP17-16-04-50-44</t>
  </si>
  <si>
    <t>Катушка УК40 на мет с т/з 4 места 2Р+PЕ/40м КГ 3х2,5мм2 IP44 "Professional"</t>
  </si>
  <si>
    <t>WKP17-16-04-40-44</t>
  </si>
  <si>
    <t>Катушка УК30 на мет с т/з 4 места 2Р+PЕ/30м КГ 3х2,5мм2 IP44 "Professional"</t>
  </si>
  <si>
    <t>WKP17-16-04-30-44</t>
  </si>
  <si>
    <t xml:space="preserve">                06.03.01.05 Удлинители на катушках серия "Professional" КГ сечение кабеля 3х2,5</t>
  </si>
  <si>
    <t>Катушка УК50 на мет с т/з 4 места 2Р+PЕ/50м КГ 3х1,5мм2 IP44 "Professional"</t>
  </si>
  <si>
    <t>WKP16-16-04-50-44</t>
  </si>
  <si>
    <t>Катушка УК40 на мет с т/з 4 места 2Р+PЕ/40м КГ 3х1,5мм2 IP44 "Professional"</t>
  </si>
  <si>
    <t>WKP16-16-04-40-44</t>
  </si>
  <si>
    <t>Катушка УК30 на мет с т/з 4 места 2Р+PЕ/30м КГ 3х1,5мм2 IP44 "Professional"</t>
  </si>
  <si>
    <t>WKP16-16-04-30-44</t>
  </si>
  <si>
    <t>Катушка УК20 на мет с т/з 4 места 2Р+PЕ/20м КГ 3х1,5мм2 IP44 "Professional"</t>
  </si>
  <si>
    <t>WKP16-16-04-20-44</t>
  </si>
  <si>
    <t xml:space="preserve">                06.03.01.04 Удлинители на катушках серия "Professional" КГ сечение кабеля 3х1,5</t>
  </si>
  <si>
    <t>Катушка УК50 с т/з 4 места 2Р+PЕ/50м 3х1,5мм2 IP44 "Industrial plus"</t>
  </si>
  <si>
    <t>WKP15-16-04-50-44</t>
  </si>
  <si>
    <t>Катушка УК40 с т/з 4 места 2Р+PЕ/40м 3х1,5мм2 IP44 "Industrial plus"</t>
  </si>
  <si>
    <t>WKP15-16-04-40-44</t>
  </si>
  <si>
    <t>Катушка УК30 с т/з 4 места 2Р+PЕ/30м 3х1,5мм2 IP44 "Industrial plus"</t>
  </si>
  <si>
    <t>WKP15-16-04-30-44</t>
  </si>
  <si>
    <t>Катушка УК20 с т/з 4 места 2Р+PЕ/20м 3х1,5мм2 IP44 "Industrial plus"</t>
  </si>
  <si>
    <t>WKP15-16-04-20-44</t>
  </si>
  <si>
    <t xml:space="preserve">                06.03.01.03 Удлинители на катушках серия "Industrial plus"</t>
  </si>
  <si>
    <t>Катушка УК50 с т/з 4 места 2Р+PЕ/50м 3х1,5мм2 "Industrial"</t>
  </si>
  <si>
    <t>WKP15-16-04-50</t>
  </si>
  <si>
    <t>Катушка УК40 с т/з 4 места 2Р+PЕ/40м 3х1,5 мм2 "Industrial"</t>
  </si>
  <si>
    <t>WKP15-16-04-40</t>
  </si>
  <si>
    <t>Катушка УК40 с т/з 4 места 2Р+PЕ/40м 3х1,0 мм2 "Industrial"</t>
  </si>
  <si>
    <t>WKP14-10-04-40</t>
  </si>
  <si>
    <t>Катушка УК30 с т/з 4 места 2Р+PЕ/30м 3х1,5 мм2 "Industrial"</t>
  </si>
  <si>
    <t>WKP15-16-04-30</t>
  </si>
  <si>
    <t>Катушка УК30 с т/з 4 места 2Р+PЕ/30м 3х1,0 мм2 "Industrial"</t>
  </si>
  <si>
    <t>WKP14-10-04-30</t>
  </si>
  <si>
    <t>Катушка УК20 с т/з 4 места 2Р+PЕ/20м 3х1,5 мм2 "Industrial"</t>
  </si>
  <si>
    <t>WKP15-16-04-20</t>
  </si>
  <si>
    <t>Катушка УК20 с т/з 4 места 2Р+PЕ/20м 3х1,0 мм2 "Industrial"</t>
  </si>
  <si>
    <t>WKP14-10-04-20</t>
  </si>
  <si>
    <t>Катушка УК10 с т/з 4 места 2Р+PЕ/10м 3х1,5 мм2 "Industrial"</t>
  </si>
  <si>
    <t>WKP15-16-04-10</t>
  </si>
  <si>
    <t>Катушка УК10 с т/з 4 места 2Р+PЕ/10м 3х1,0 мм2 "Industrial"</t>
  </si>
  <si>
    <t>WKP14-10-04-10</t>
  </si>
  <si>
    <t xml:space="preserve">                06.03.01.02 Удлинители на катушках серия "Industrial"</t>
  </si>
  <si>
    <t>772,!3</t>
  </si>
  <si>
    <t>Катушка УК40 с т/з 4 места 2Р/40м 2х1,0 мм2 "Garden"</t>
  </si>
  <si>
    <t>WKP23-10-04-40</t>
  </si>
  <si>
    <t>Катушка УК30 с т/з 4 места 2Р/30м 2х0,75 мм2 "Garden"</t>
  </si>
  <si>
    <t>WKP23-06-04-30</t>
  </si>
  <si>
    <t>Катушка УК20 с т/з 4 места 2Р/20м 2х0,75 мм2 "Garden"</t>
  </si>
  <si>
    <t>WKP23-06-04-20</t>
  </si>
  <si>
    <t>Катушка УК10 с т/з 4 места 2Р/10м 2х0,75 мм2 "Garden"</t>
  </si>
  <si>
    <t>WKP23-06-04-10</t>
  </si>
  <si>
    <t xml:space="preserve">                06.03.01.01 Удлинители на катушках серия "Garden"</t>
  </si>
  <si>
    <t>Розетка стационарная ССИ-145 125А-6ч/200/346-240/415В 3Р+РЕ+N IP67 MAGNUM</t>
  </si>
  <si>
    <t>PSN12-125-5</t>
  </si>
  <si>
    <t>Розетка стационарная ССИ-135 63А-6ч/200/346-240/415В 3Р+РЕ+N IP67 MAGNUM</t>
  </si>
  <si>
    <t>PSN12-063-5</t>
  </si>
  <si>
    <t>Розетка стационарная ССИ-134 63А-6ч/380-415В 3Р+РЕ IP67 MAGNUM</t>
  </si>
  <si>
    <t>PSN12-063-4</t>
  </si>
  <si>
    <t>Розетка стационарная ССИ-133 63А-6ч/200-250В 2Р+РЕ IP67 MAGNUM</t>
  </si>
  <si>
    <t>PSN11-063-3</t>
  </si>
  <si>
    <t>Розетка стационарная ССИ-125 32А-6ч/200/346-240/415В 3Р+РЕ+N IP44 MAGNUM</t>
  </si>
  <si>
    <t>PSN12-032-5</t>
  </si>
  <si>
    <t>Розетка стационарная ССИ-124 32А-6ч/380-415В 3Р+РЕ IP44 MAGNUM</t>
  </si>
  <si>
    <t>PSN12-032-4</t>
  </si>
  <si>
    <t>Розетка стационарная ССИ-123 32А-6ч/200-250В 2Р+РЕ IP44 MAGNUM</t>
  </si>
  <si>
    <t>PSN11-032-3</t>
  </si>
  <si>
    <t>Розетка стационарная ССИ-115 16А-6ч/200/346-240/415В 3Р+РЕ+N IP44 MAGNUM</t>
  </si>
  <si>
    <t>PSN12-016-5</t>
  </si>
  <si>
    <t>Розетка стационарная ССИ-114 16А-6ч/380-415В 3Р+РЕ IP44 MAGNUM</t>
  </si>
  <si>
    <t>PSN12-016-4</t>
  </si>
  <si>
    <t>Розетка стационарная ССИ-113 16А-6ч/200-250В 2Р+РЕ IP44 MAGNUM</t>
  </si>
  <si>
    <t>PSN11-016-3</t>
  </si>
  <si>
    <t>Розетка переносная ССИ-235 63А-6ч/200/346-240/415В 3Р+РЕ+N IP67 MAGNUM</t>
  </si>
  <si>
    <t>PSN22-063-5</t>
  </si>
  <si>
    <t>Розетка переносная ССИ-234 63А-6ч/380-415В 3Р+РЕ IP67 MAGNUM</t>
  </si>
  <si>
    <t>PSN22-063-4</t>
  </si>
  <si>
    <t>Розетка переносная ССИ-233 63А-6ч/200-250В 2Р+РЕ IP67 MAGNUM</t>
  </si>
  <si>
    <t>PSN21-063-3</t>
  </si>
  <si>
    <t>Розетка переносная ССИ-225 32А-6ч/200/346-240/415В 3Р+РЕ+N IP44 MAGNUM</t>
  </si>
  <si>
    <t>PSN22-032-5</t>
  </si>
  <si>
    <t>Розетка переносная ССИ-224 32А-6ч/380-415В 3Р+РЕ IP44 MAGNUM</t>
  </si>
  <si>
    <t>PSN22-032-4</t>
  </si>
  <si>
    <t>Розетка переносная ССИ-223 32А-6ч/200-250В 2Р+РЕ IP44 MAGNUM</t>
  </si>
  <si>
    <t>PSN21-032-3</t>
  </si>
  <si>
    <t>Розетка переносная ССИ-215 16А-6ч/200/346-240/415В 3Р+РЕ+N IP44 MAGNUM</t>
  </si>
  <si>
    <t>PSN22-016-5</t>
  </si>
  <si>
    <t>Розетка переносная ССИ-214 16А-6ч/380-415В 3Р+РЕ IP44 MAGNUM</t>
  </si>
  <si>
    <t>PSN22-016-4</t>
  </si>
  <si>
    <t>Розетка переносная ССИ-213 16А-6ч/200-250В 2Р+РЕ IP44 MAGNUM</t>
  </si>
  <si>
    <t>PSN21-016-3</t>
  </si>
  <si>
    <t>Розетка встраиваемая ССИ-425 32А-6ч/200/346-240/415В 3Р+PЕ+NIP44 MAGNUM</t>
  </si>
  <si>
    <t>PSN42-032-5</t>
  </si>
  <si>
    <t>Розетка встраиваемая ССИ-424 32А-6ч/380-415В 3Р+PЕ IP44 MAGNUM</t>
  </si>
  <si>
    <t>PSN42-032-4</t>
  </si>
  <si>
    <t>Розетка встраиваемая ССИ-423 32А-6ч/200-250В 2Р+PЕ IP44 MAGNUM</t>
  </si>
  <si>
    <t>PSN41-032-3</t>
  </si>
  <si>
    <t>Розетка встраиваемая ССИ-415 16А-6ч/200/346-240/415В 3Р+PЕ+N IP44 MAGNUM</t>
  </si>
  <si>
    <t>PSN42-016-5</t>
  </si>
  <si>
    <t>Розетка встраиваемая ССИ-414 16А-6ч/380-415В 3Р+PЕ IP44 MAGNUM</t>
  </si>
  <si>
    <t>PSN42-016-4</t>
  </si>
  <si>
    <t>Розетка встраиваемая ССИ-413 16А-6ч/200-250В 2Р+PЕ IP44 MAGNUM</t>
  </si>
  <si>
    <t>PSN41-016-3</t>
  </si>
  <si>
    <t>Вилка стационарная ССИ-525 32А-6ч/200/346-240/415В 3Р+РЕ+N IP44 MAGNUM</t>
  </si>
  <si>
    <t>PSN52-032-5</t>
  </si>
  <si>
    <t>Вилка стационарная ССИ-524 32А-6ч/380-415В 3Р+РЕ IP44 MAGNUM</t>
  </si>
  <si>
    <t>PSN52-032-4</t>
  </si>
  <si>
    <t>Вилка стационарная ССИ-523 32А-6ч/200-250В 2Р+РЕ IP44 MAGNUM</t>
  </si>
  <si>
    <t>PSN51-032-3</t>
  </si>
  <si>
    <t>Вилка стационарная ССИ-515 16А-6ч/200/346-240/415В 3Р+РЕ+N IP44 MAGNUM</t>
  </si>
  <si>
    <t>PSN52-016-5</t>
  </si>
  <si>
    <t>Вилка стационарная ССИ-514 16А-6ч/380-415В 3Р+РЕ IP44 MAGNUM</t>
  </si>
  <si>
    <t>PSN52-016-4</t>
  </si>
  <si>
    <t>Вилка стационарная ССИ-513 16А-6ч/200-250В 2Р+РЕ IP44 MAGNUM</t>
  </si>
  <si>
    <t>PSN51-016-3</t>
  </si>
  <si>
    <t>Вилка переносная ССИ-045 125А-6ч/200/346-240/415В 3Р+РЕ+N IP67 MAGNUM</t>
  </si>
  <si>
    <t>PSN02-125-5</t>
  </si>
  <si>
    <t>Вилка переносная ССИ-035 63А-6ч/200/346-240/415В 3Р+РЕ+N IP67 MAGNUM</t>
  </si>
  <si>
    <t>PSN02-063-5</t>
  </si>
  <si>
    <t>Вилка переносная ССИ-034 63А-6ч/380-415В 3Р+РЕ IP67 MAGNUM</t>
  </si>
  <si>
    <t>PSN02-063-4</t>
  </si>
  <si>
    <t>Вилка переносная ССИ-033 63А-6ч/200-250В 2Р+РЕ IP67 MAGNUM</t>
  </si>
  <si>
    <t>PSN01-063-3</t>
  </si>
  <si>
    <t>Вилка переносная ССИ-025 32А-6ч/200/346-240/415В 3Р+РЕ+N IP44 MAGNUM</t>
  </si>
  <si>
    <t>PSN02-032-5</t>
  </si>
  <si>
    <t>Вилка переносная ССИ-024 32А-6ч/380-415В 3Р+РЕ IP44 MAGNUM</t>
  </si>
  <si>
    <t>PSN02-032-4</t>
  </si>
  <si>
    <t>Вилка переносная ССИ-023 32А-6ч/200-250В 2Р+РЕ IP44 MAGNUM</t>
  </si>
  <si>
    <t>PSN01-032-3</t>
  </si>
  <si>
    <t>Вилка переносная ССИ-015 16А-6ч/200/346-240/415В 3Р+РЕ+N IP44 MAGNUM</t>
  </si>
  <si>
    <t>PSN02-016-5</t>
  </si>
  <si>
    <t>Вилка переносная ССИ-014 16А-6ч/200-250В 3Р+РЕ IP44 MAGNUM</t>
  </si>
  <si>
    <t>PSN02-016-4</t>
  </si>
  <si>
    <t>Вилка переносная ССИ-013 16А-6ч/200-250В 2Р+РЕ IP44 MAGNUM</t>
  </si>
  <si>
    <t>PSN01-016-3</t>
  </si>
  <si>
    <t xml:space="preserve">        Силовые разъемы MAGNUM</t>
  </si>
  <si>
    <t>Адаптер трехлучевой ТS1013-214 3P+PE 16A 380B IP44 ИЭК</t>
  </si>
  <si>
    <t>PAS32-016-4</t>
  </si>
  <si>
    <t>Адаптер трехлучевой ТS1013 2P+PE 16A 250B IP44 ИЭК</t>
  </si>
  <si>
    <t>PAS31-016-3</t>
  </si>
  <si>
    <t>Адаптер двухлучевой ТS1012 2P+PE 16A 250B IP44 ИЭК</t>
  </si>
  <si>
    <t>PAS21-016-3</t>
  </si>
  <si>
    <t>Адаптер двухлучевой TS1012-214 3Р+РЕ 16А 380В IP44 ИЭК</t>
  </si>
  <si>
    <t>PAS22-016-4</t>
  </si>
  <si>
    <t xml:space="preserve">                   Адаптеры</t>
  </si>
  <si>
    <t xml:space="preserve"> Розетка панельная РП10-3 скрытая с защ крышкой</t>
  </si>
  <si>
    <t>PSR61-016-3</t>
  </si>
  <si>
    <t>Розетка 425 скрытая 3Р+Е+N 32А 380В IP44 ИЭК</t>
  </si>
  <si>
    <t>PSR42-032-5</t>
  </si>
  <si>
    <t>Розетка 424 скрытая 3Р+PЕ 32А 380В IP44 ИЭК</t>
  </si>
  <si>
    <t>PSR42-032-4</t>
  </si>
  <si>
    <t>Розетка 423 скрытая 2Р+PЕ 32А 220В IP44 ИЭК</t>
  </si>
  <si>
    <t>PSR41-032-3</t>
  </si>
  <si>
    <t>Розетка 415 скрытая 3Р+PЕ+N 16А 380В IP44 ИЭК</t>
  </si>
  <si>
    <t>PSR42-016-5</t>
  </si>
  <si>
    <t>Розетка 414 скрытая 3Р+PЕ 16А 380В IP44 ИЭК</t>
  </si>
  <si>
    <t>PSR42-016-4</t>
  </si>
  <si>
    <t>Розетка 413 скрытая 2Р+Е 16А 220В IP44 ИЭК</t>
  </si>
  <si>
    <t>PSR41-016-3</t>
  </si>
  <si>
    <t xml:space="preserve">          Розетки силовые стационарные скрытой проводки</t>
  </si>
  <si>
    <t>Розетка 145 стационарная 3Р+PЕ+N 125А 380В IP54 ИЭК</t>
  </si>
  <si>
    <t>PSR12-125-5</t>
  </si>
  <si>
    <t>Розетка 135 стационарная 3Р+PЕ+N 63А 380В IP54 ИЭК</t>
  </si>
  <si>
    <t>PSR12-063-5</t>
  </si>
  <si>
    <t>Розетка 134 стационарная 3Р+PЕ 63А 380В IP54 ИЭК</t>
  </si>
  <si>
    <t>PSR12-063-4</t>
  </si>
  <si>
    <t>Розетка 133 стационарная 2Р+РЕ 63А 220В IP54 ИЭК</t>
  </si>
  <si>
    <t>PSR11-063-3</t>
  </si>
  <si>
    <t>Розетка 125 стационарная 3Р+PЕ+N 32А 380В IP44 ИЭК</t>
  </si>
  <si>
    <t>PSR12-032-5</t>
  </si>
  <si>
    <t>Розетка 124 стационарная 3Р+PЕ 32А 380В IP44 ИЭК</t>
  </si>
  <si>
    <t>PSR12-032-4</t>
  </si>
  <si>
    <t>Розетка 123 стационарная 2Р+PЕ 32А 220В IP44 ИЭК</t>
  </si>
  <si>
    <t>PSR11-032-3</t>
  </si>
  <si>
    <t>Розетка 115 стационарная 3Р+PЕ+N 16А 380В IP44 ИЭК</t>
  </si>
  <si>
    <t>PSR12-016-5</t>
  </si>
  <si>
    <t>Розетка 114 стационарная 3Р+PЕ 16А 380В IP44 ИЭК</t>
  </si>
  <si>
    <t>PSR12-016-4</t>
  </si>
  <si>
    <t>Розетка 113 стационарная 2Р+PЕ 16А 220В IP44 ИЭК</t>
  </si>
  <si>
    <t>PSR11-016-3</t>
  </si>
  <si>
    <t>Розетки силовые стационарные</t>
  </si>
  <si>
    <t>Розетка 235 переносная 3Р+РЕ+N 63А 380В IP54 ИЭК</t>
  </si>
  <si>
    <t>PSR22-063-5</t>
  </si>
  <si>
    <t>Розетка 234 переносная 3Р+РЕ 63А 380В IP54 ИЭК</t>
  </si>
  <si>
    <t>PSR22-063-4</t>
  </si>
  <si>
    <t>Розетка 233 переносная 2Р+РЕ 63А 220В IP54 ИЭК</t>
  </si>
  <si>
    <t>PSR21-063-3</t>
  </si>
  <si>
    <t>Розетка 225 переносная 3Р+PЕ+N 32А 380В IP44 ИЭК</t>
  </si>
  <si>
    <t>PSR22-032-5</t>
  </si>
  <si>
    <t>Розетка 224 переносная 3Р+PЕ 32А 380В IP44 ИЭК</t>
  </si>
  <si>
    <t>PSR22-032-4</t>
  </si>
  <si>
    <t>Розетка 223 переносная 2Р+PЕ 32А 220В IP44 ИЭК</t>
  </si>
  <si>
    <t>PSR21-032-3</t>
  </si>
  <si>
    <t>Розетка 215 переносная 3Р+PЕ+N 16А 380В IP44 ИЭК</t>
  </si>
  <si>
    <t>PSR22-016-5</t>
  </si>
  <si>
    <t>Розетка 214 переносная 3Р+PЕ 16А 380В IP44 ИЭК</t>
  </si>
  <si>
    <t>PSR22-016-4</t>
  </si>
  <si>
    <t>Розетка 213 переносная 2Р+PЕ 16А 220В IP44 ИЭК</t>
  </si>
  <si>
    <t>PSR21-016-3</t>
  </si>
  <si>
    <t xml:space="preserve">            Розетки силовые переносные</t>
  </si>
  <si>
    <t>Вилка 525 стац.3Р+РЕ+N 32А 380В IP44 ИЭК</t>
  </si>
  <si>
    <t>PSR52-032-5</t>
  </si>
  <si>
    <t>Вилка 524 стац.3Р+РЕ 32А 380В IP44 ИЭК</t>
  </si>
  <si>
    <t>PSR52-032-4</t>
  </si>
  <si>
    <t>Вилка 523 стац.2Р+РЕ 32А 220В IP44 ИЭК</t>
  </si>
  <si>
    <t>PSR51-032-3</t>
  </si>
  <si>
    <t>Вилка 515 стац.3р+PЕ+N 16А 380В IP 44 ИЭК</t>
  </si>
  <si>
    <t>PSR52-016-5</t>
  </si>
  <si>
    <t>Вилка 514 стац.3р+PЕ 16А 380В IP 44 ИЭК</t>
  </si>
  <si>
    <t>PSR52-016-4</t>
  </si>
  <si>
    <t>Вилка 513 стац.2р+PЕ 16А 220В IP 44 ИЭК</t>
  </si>
  <si>
    <t>PSR51-016-3</t>
  </si>
  <si>
    <t>Вилки силовые стационарные</t>
  </si>
  <si>
    <t>Вилка 045 3Р+PЕ+N 125А 380В IP54 ИЭК</t>
  </si>
  <si>
    <t>PSR02-125-5</t>
  </si>
  <si>
    <t>Вилка 035 3Р+PЕ+N 63А 380В IP54 ИЭК</t>
  </si>
  <si>
    <t>PSR02-063-5</t>
  </si>
  <si>
    <t>Вилка 034 3Р+PЕ 63А 380В IP54 ИЭК</t>
  </si>
  <si>
    <t>PSR02-063-4</t>
  </si>
  <si>
    <t>Вилка 033 2Р+РЕ 63А 220В IP54 ИЭК</t>
  </si>
  <si>
    <t>PSR01-063-3</t>
  </si>
  <si>
    <t>Вилка 025 3Р+PЕ+N 32А 380В IP44 ИЭК</t>
  </si>
  <si>
    <t>PSR02-032-5</t>
  </si>
  <si>
    <t>Вилка 024 3Р+PЕ 32А 380В IP44 ИЭК</t>
  </si>
  <si>
    <t>PSR02-032-4</t>
  </si>
  <si>
    <t>Вилка 023 2Р+PЕ 32А 220В IP44 ИЭК</t>
  </si>
  <si>
    <t>PSR01-032-3</t>
  </si>
  <si>
    <t>Вилка 015 3Р+PЕ+N16А 380В IP44 ИЭК</t>
  </si>
  <si>
    <t>PSR02-016-5</t>
  </si>
  <si>
    <t>Вилка 014 3Р+PЕ 16А 380В IP44 ИЭК</t>
  </si>
  <si>
    <t>PSR02-016-4</t>
  </si>
  <si>
    <t>Вилка 013 2Р+PЕ 16А 220В IP44 ИЭК</t>
  </si>
  <si>
    <t>PSR01-016-3</t>
  </si>
  <si>
    <t xml:space="preserve">          Вилки силовые переносные</t>
  </si>
  <si>
    <t xml:space="preserve">     СИЛОВЫЕ РАЗЪЕМЫ И ВИЛКИ</t>
  </si>
  <si>
    <t>Раскаточный ролик РОР-2 (ST26.22)</t>
  </si>
  <si>
    <t>UZA-42-1800-2</t>
  </si>
  <si>
    <t>Раскаточный ролик РОР-1 (ST26.1)</t>
  </si>
  <si>
    <t>UZA-42-1700-1</t>
  </si>
  <si>
    <t>Раскаточный ролик РОР 1700 IEK</t>
  </si>
  <si>
    <t>UZA-42-1700</t>
  </si>
  <si>
    <t>Инструмент для натяжения и резки ленты ИНСЛ-1 (CVF, CT42, OPV) IEK</t>
  </si>
  <si>
    <t>UZA-41-0001</t>
  </si>
  <si>
    <t xml:space="preserve">            05.06.04 Инструмент для СИП</t>
  </si>
  <si>
    <t>Скрепа-бугель усиленная СУ-20 100шт/упак (COT36) IEK</t>
  </si>
  <si>
    <t>UZA-51-100</t>
  </si>
  <si>
    <t>Скрепа СГ-20 100шт/упак (A200, NC 20) IEK</t>
  </si>
  <si>
    <t>UZA-50-100</t>
  </si>
  <si>
    <t>Лента бандажная ЛМ-50 (F 2007, COT37, F207) IEK</t>
  </si>
  <si>
    <t>UZA-L50</t>
  </si>
  <si>
    <t xml:space="preserve">            05.06.03 Скрепа, лента бандажная</t>
  </si>
  <si>
    <t>Наконечники герметичные НИМ 150 (CPTAU 150 D25)</t>
  </si>
  <si>
    <t>UZA-25-D150</t>
  </si>
  <si>
    <t>Наконечники герметичные НИМ 120 (CPTAU 120 D25) IEK</t>
  </si>
  <si>
    <t>UZA-25-D120</t>
  </si>
  <si>
    <t>Наконечники герметичные изолированные НИМ 95 IEK</t>
  </si>
  <si>
    <t>UZA-25-D95</t>
  </si>
  <si>
    <t>Наконечники герметичные изолированные НИМ 70 IEK</t>
  </si>
  <si>
    <t>UZA-25-D70</t>
  </si>
  <si>
    <t>Наконечники герметичные изолированные НИМ 54 IEK</t>
  </si>
  <si>
    <t>UZA-25-D54</t>
  </si>
  <si>
    <t>Наконечники герметичные изолированные НИМ 50 IEK</t>
  </si>
  <si>
    <t>UZA-25-D50</t>
  </si>
  <si>
    <t>Наконечники герметичные изолированные НИМ 35 IEK</t>
  </si>
  <si>
    <t>UZA-25-D35</t>
  </si>
  <si>
    <t>Наконечники герметичные изолированные НИМ 25 IEK</t>
  </si>
  <si>
    <t>UZA-25-D25</t>
  </si>
  <si>
    <t>Наконечники герметичные изолированные НИМ 16 IEK</t>
  </si>
  <si>
    <t>UZA-25-D16</t>
  </si>
  <si>
    <t>Медно-алюминиевый механический наконечник АММН 95-150 IEK</t>
  </si>
  <si>
    <t>UZA-28-S95-S150-2</t>
  </si>
  <si>
    <t>Медно-алюминиевый механический наконечник АММН 185-240 IEK</t>
  </si>
  <si>
    <t>UZA-28-S185-S240-2</t>
  </si>
  <si>
    <t>Медно-алюминиевый механический наконечник АММН 16-70 IEK</t>
  </si>
  <si>
    <t>UZA-28-S16-S70-2</t>
  </si>
  <si>
    <t>Колпачки герметичные КИ 6-35 IEK</t>
  </si>
  <si>
    <t>UZA-21-006-035</t>
  </si>
  <si>
    <t>Колпачки герметичные КИ 16-150 IEK</t>
  </si>
  <si>
    <t>UZA-21-016-150</t>
  </si>
  <si>
    <t>Гильза изолированная фазная ГИФ 95-70 (MJPT 95-70) IEK</t>
  </si>
  <si>
    <t>UZA-23-D95-D70</t>
  </si>
  <si>
    <t>Гильза изолированная фазная ГИФ 95-50 (MJPT 95-50) IEK</t>
  </si>
  <si>
    <t>UZA-23-D95-D50</t>
  </si>
  <si>
    <t>Гильза изолированная фазная ГИФ 95-35 (MJPT 95-35) IEK</t>
  </si>
  <si>
    <t>UZA-23-D95-D35</t>
  </si>
  <si>
    <t>Гильза изолированная фазная ГИФ 70-50 (MJPT 70-50) IEK</t>
  </si>
  <si>
    <t>UZA-23-D70-D50</t>
  </si>
  <si>
    <t>Гильза изолированная фазная ГИФ 70-35 (MJPT 70-35) IEK</t>
  </si>
  <si>
    <t>UZA-23-D70-D35</t>
  </si>
  <si>
    <t>Гильза изолированная фазная ГИФ 50-35 (MJPT 50-35) IEK</t>
  </si>
  <si>
    <t>UZA-23-D50-D35</t>
  </si>
  <si>
    <t>Гильза изолированная фазная ГИФ 50-25 (MJPT 50-25) IEK</t>
  </si>
  <si>
    <t>UZA-23-D50-D25</t>
  </si>
  <si>
    <t>Гильза изолированная фазная ГИФ 150-95 (MJPT 150-95 D25) IEK</t>
  </si>
  <si>
    <t>UZA-23-D150-D95</t>
  </si>
  <si>
    <t>Гильза изолированная фазная ГИФ 150-70 (MJPT 150-70) IEK</t>
  </si>
  <si>
    <t>UZA-23-D150-D70</t>
  </si>
  <si>
    <t>Гильза изолированная абонентская ГИА 4-16 (MJPB 4-16) IEK</t>
  </si>
  <si>
    <t>UZA-22-D04-D16</t>
  </si>
  <si>
    <t>Гильза изолированная абонентская ГИА 35 (MJPB 35) IEK</t>
  </si>
  <si>
    <t>UZA-22-D35-D35</t>
  </si>
  <si>
    <t>Гильза изолированная абонентская ГИА 25-35 (MJPB 25-35) IEK</t>
  </si>
  <si>
    <t>UZA-22-D25-D35</t>
  </si>
  <si>
    <t>Гильза изолированная абонентская ГИА 16-35 (MJPB 16-35) IEK</t>
  </si>
  <si>
    <t>UZA-22-D16-D35</t>
  </si>
  <si>
    <t>Гильза изолированная абонентская ГИА 10-25 (MJPB 10-25) IEK</t>
  </si>
  <si>
    <t>UZA-22-D10-D25</t>
  </si>
  <si>
    <t>Гильза изолированная абонентская ГИА 06-16 (MJPB 06-16) IEK</t>
  </si>
  <si>
    <t>UZA-22-D06-D16</t>
  </si>
  <si>
    <t>Гильза для фазных магистральных проводов ГИФ 95 IEK</t>
  </si>
  <si>
    <t>UZA-23-D95</t>
  </si>
  <si>
    <t>Гильза для фазных магистральных проводов ГИФ 70 IEK</t>
  </si>
  <si>
    <t>UZA-23-D70</t>
  </si>
  <si>
    <t>Гильза для фазных магистральных проводов ГИФ 50 IEK</t>
  </si>
  <si>
    <t>UZA-23-D50</t>
  </si>
  <si>
    <t>Гильза для фазных магистральных проводов ГИФ 35 IEK</t>
  </si>
  <si>
    <t>UZA-23-D35</t>
  </si>
  <si>
    <t>Гильза для фазных магистральных проводов ГИФ 25 IEK</t>
  </si>
  <si>
    <t>UZA-23-D25</t>
  </si>
  <si>
    <t>Гильза для фазных магистральных проводов ГИФ 16 IEK</t>
  </si>
  <si>
    <t>UZA-23-D16</t>
  </si>
  <si>
    <t>Гильза для нулевых магистральных проводов ГИН 95 IEK</t>
  </si>
  <si>
    <t>UZA-24-D95-D95</t>
  </si>
  <si>
    <t>Гильза для нулевых магистральных проводов ГИН 70 IEK</t>
  </si>
  <si>
    <t>UZA-24-D70-D70</t>
  </si>
  <si>
    <t>Гильза для нулевых магистральных проводов ГИН 54-70 IEK</t>
  </si>
  <si>
    <t>UZA-24-D54-D70</t>
  </si>
  <si>
    <t>Гильза для нулевых магистральных проводов ГИН 54 IEK</t>
  </si>
  <si>
    <t>UZA-24-D54-D54</t>
  </si>
  <si>
    <t>Гильза для абонентских ответвительных проводов ГИА 25 IEK</t>
  </si>
  <si>
    <t>UZA-22-D25-D25</t>
  </si>
  <si>
    <t>Гильза для абонентских ответвительных проводов ГИА 16-25 IEK</t>
  </si>
  <si>
    <t>UZA-22-D16-D25</t>
  </si>
  <si>
    <t>Гильза для абонентских ответвительных проводов ГИА 16 IEK</t>
  </si>
  <si>
    <t>UZA-22-D16-D16</t>
  </si>
  <si>
    <t>Гильза для абонентских ответвительных проводов ГИА 10-16 IEK</t>
  </si>
  <si>
    <t>UZA-22-D10-D16</t>
  </si>
  <si>
    <t>Алюминиевый механический наконечник АМН 95-150 (SMOE-81972) IEK</t>
  </si>
  <si>
    <t>UZA-28-S95-S150-1</t>
  </si>
  <si>
    <t>Алюминиевый механический наконечник АМН 185-240 (SMOE-81973) IEK</t>
  </si>
  <si>
    <t>UZA-28-S185-S240-1</t>
  </si>
  <si>
    <t>Алюминиевый механический наконечник АМН 16-70 (SMOE-81971) IEK</t>
  </si>
  <si>
    <t>UZA-28-S16-S70-1</t>
  </si>
  <si>
    <t>Алюминиевая механическая гильза АМГ 95-150 (SMOE-81975) IEK</t>
  </si>
  <si>
    <t>UZA-29-S95-S150</t>
  </si>
  <si>
    <t>Алюминиевая механическая гильза АМГ 185-240 (SMOE-81976) IEK</t>
  </si>
  <si>
    <t>UZA-29-S185-S240</t>
  </si>
  <si>
    <t>Алюминиевая механическая гильза АМГ 16-70 (SMOE-81974) IEK</t>
  </si>
  <si>
    <t>UZA-29-S16-S70</t>
  </si>
  <si>
    <t xml:space="preserve">            05.06.02 Гильзы, наконечники, колпачки</t>
  </si>
  <si>
    <t>Спиральная вязка СВ 70 IEK</t>
  </si>
  <si>
    <t>UZA-SV-70</t>
  </si>
  <si>
    <t>Спиральная вязка СВ 35 IEK</t>
  </si>
  <si>
    <t>UZA-SV-35</t>
  </si>
  <si>
    <t>Спиральная вязка СВ 120 IEK</t>
  </si>
  <si>
    <t>UZA-SV-120</t>
  </si>
  <si>
    <t>Промежуточный зажим ЗПС 4х95/10000 (PS 495) IEK</t>
  </si>
  <si>
    <t>UZA-15-D95-10000</t>
  </si>
  <si>
    <t>Промежуточный зажим ЗПС 4х70/10000 (PS 470) IEK</t>
  </si>
  <si>
    <t>UZA-15-D70-10000</t>
  </si>
  <si>
    <t>Промежуточный зажим ЗПС 4х50/10000 (PS 450) IEK</t>
  </si>
  <si>
    <t>UZA-15-D50-10000</t>
  </si>
  <si>
    <t>Промежуточный зажим ЗПС 4х35/10000 (PS 435) IEK</t>
  </si>
  <si>
    <t>UZA-15-D35-10000</t>
  </si>
  <si>
    <t>Промежуточный зажим ЗПС 4х25/10000 IEK</t>
  </si>
  <si>
    <t>UZA-15-D25-10000</t>
  </si>
  <si>
    <t>Промежуточный зажим ЗПС 4х120/10000 (PS 4120) IEK</t>
  </si>
  <si>
    <t>UZA-15-D120-10000</t>
  </si>
  <si>
    <t>Промежуточный зажим ЗПС 2х25-4х120/4000/90 (SO136.02)</t>
  </si>
  <si>
    <t>UZA-15-D25-D120-90-40</t>
  </si>
  <si>
    <t>Промежуточный зажим ЗПС 2х25-4х120/1200/30 (SO140.02)</t>
  </si>
  <si>
    <t>UZA-15-D25-D120-90-12</t>
  </si>
  <si>
    <t>Промежуточный зажим ЗПН 2200 (SO69.95) IEK</t>
  </si>
  <si>
    <t>UZA-15-D15-D95-2200</t>
  </si>
  <si>
    <t>Промежуточный зажим ЗПН 1500 IEK</t>
  </si>
  <si>
    <t>UZA-15-D16-D95</t>
  </si>
  <si>
    <t>Плашечный зажим ПС 2.1</t>
  </si>
  <si>
    <t>PZ-2.1-M</t>
  </si>
  <si>
    <t>Плашечный зажим ПС 1.1 ХЦ</t>
  </si>
  <si>
    <t>PZ-1.1-H</t>
  </si>
  <si>
    <t>Плашечный зажим ПС 1.1 ГЦ</t>
  </si>
  <si>
    <t>PZ-1.1-G</t>
  </si>
  <si>
    <t>Плашечный зажим ПА 2.2</t>
  </si>
  <si>
    <t>PZ-PA-2.2</t>
  </si>
  <si>
    <t>Плашечный зажим ПА 2.1</t>
  </si>
  <si>
    <t>PZ-PA-2.1</t>
  </si>
  <si>
    <t>Плашечный зажим ПА 1.1</t>
  </si>
  <si>
    <t>PZ-PA-1.1</t>
  </si>
  <si>
    <t>Ограничитель перенапряжения ОПН-440 ЗОИ (LVA 440B-FL) IEK</t>
  </si>
  <si>
    <t>UZO-19-440-FL</t>
  </si>
  <si>
    <t>Ограничитель перенапряжения ОПН-280 ЗОИ (LVA 280B-FL) IEK</t>
  </si>
  <si>
    <t>UZO-19-280-FL</t>
  </si>
  <si>
    <t>Лента самоспекающаяся СП 0,76х19 (9м/упак) IEK</t>
  </si>
  <si>
    <t>UZP-213-30-20-SP</t>
  </si>
  <si>
    <t>Крюк фасадный сферический КФС 12</t>
  </si>
  <si>
    <t>KFS-12</t>
  </si>
  <si>
    <t>Крюк универсальный КМУ-1740 (SOT76) IEK</t>
  </si>
  <si>
    <t>UKK-12-3-1740</t>
  </si>
  <si>
    <t>Крюк спиральный КСА12-55/200 (BQC 12-55) IEK</t>
  </si>
  <si>
    <t>UKS-12-12-55</t>
  </si>
  <si>
    <t>Крюк спиральный КСА12-300/200 (BQC 12-300) IEK</t>
  </si>
  <si>
    <t>UKS-12-12-300</t>
  </si>
  <si>
    <t>Крюк спиральный КСА12-250/200 (BQC 12-250) IEK</t>
  </si>
  <si>
    <t>UKS-12-12-250</t>
  </si>
  <si>
    <t>Крюк проходной ГП 20.2</t>
  </si>
  <si>
    <t>KP20-2-240</t>
  </si>
  <si>
    <t>Крюк проходной ГП 20.1</t>
  </si>
  <si>
    <t>KP20-1-200</t>
  </si>
  <si>
    <t>Крюк проходной ГП 16.2</t>
  </si>
  <si>
    <t>KP16-2-240</t>
  </si>
  <si>
    <t>Крюк проходной ГП 16.1</t>
  </si>
  <si>
    <t>KP16-1-200</t>
  </si>
  <si>
    <t>Крюк промежуточный КП-500 (HEL-5642) IEK</t>
  </si>
  <si>
    <t>UKP-12-800</t>
  </si>
  <si>
    <t>Крюк под бандажную ленту ГС 16 ХЦ</t>
  </si>
  <si>
    <t>KBL-16-M</t>
  </si>
  <si>
    <t>Крюк под бандажную ленту ГС 16 ГЦ</t>
  </si>
  <si>
    <t>KBL-16</t>
  </si>
  <si>
    <t>Крюк накручивающийся ГН 20</t>
  </si>
  <si>
    <t>KN-20</t>
  </si>
  <si>
    <t>Крюк накручивающийся ГН 16</t>
  </si>
  <si>
    <t>KN-16</t>
  </si>
  <si>
    <t>Крюк монтажный ГМ 12</t>
  </si>
  <si>
    <t>KM-12</t>
  </si>
  <si>
    <t>Крюк закрытый КЗ М20-250/306 (SOT101.1) IEK</t>
  </si>
  <si>
    <t>UKK-12-20-320-670</t>
  </si>
  <si>
    <t>Кронштейн для анкерного зажима КАМ-4000 IEK</t>
  </si>
  <si>
    <t>UKA-12-1500-4000</t>
  </si>
  <si>
    <t>Кронштейн болтовой КБ16-290/700 (HEL-5561) IEK</t>
  </si>
  <si>
    <t>UKB-12-16-290-700</t>
  </si>
  <si>
    <t>Кронштейн анкерный КАБ-200 (CAB25) IEK</t>
  </si>
  <si>
    <t>UKA-12-2-200</t>
  </si>
  <si>
    <t>Комплект фасадного крепления КФК12-47.6 IEK</t>
  </si>
  <si>
    <t>UKA-32-12-476</t>
  </si>
  <si>
    <t>Комплект фасадного крепления КФК12-47.1 IEK</t>
  </si>
  <si>
    <t>UKA-32-12-471</t>
  </si>
  <si>
    <t>Комплект промежуточной подвески КОПМ 1500 IEK</t>
  </si>
  <si>
    <t>UKA-31-D16-D95</t>
  </si>
  <si>
    <t>Зажим поддерживающий ЗП 3.1</t>
  </si>
  <si>
    <t>ZP-3.1-D16-D150</t>
  </si>
  <si>
    <t>Зажим Плашечный ЗП 6-95/6-95 (SL37.27) IEK</t>
  </si>
  <si>
    <t>UZP-11-S06-S095</t>
  </si>
  <si>
    <t>Зажим Плашечный ЗП 50-240/50-185 (SL14.2) IEK</t>
  </si>
  <si>
    <t>UZP-11-S50-S240</t>
  </si>
  <si>
    <t>Зажим Плашечный ЗП 16-120/16-120 (SL4.26) IEK</t>
  </si>
  <si>
    <t>UZP-11-S16-S120</t>
  </si>
  <si>
    <t>Зажим ответвительный изолированный ЗОИ 35-150/6-35 IEK</t>
  </si>
  <si>
    <t>UZA-11-D06-D150</t>
  </si>
  <si>
    <t>Зажим ответвительный изолированный ЗОИ 35-150/35-150 IEK</t>
  </si>
  <si>
    <t>UZA-11-D35-D150</t>
  </si>
  <si>
    <t>UZA-11-D35-D150-1</t>
  </si>
  <si>
    <t>Зажим ответвительный изолированный ЗОИ 25-95/25-95 IEK</t>
  </si>
  <si>
    <t>UZA-11-D25-D95</t>
  </si>
  <si>
    <t>Зажим ответвительный изолированный ЗОИ 16-95/2,5-35 IEK</t>
  </si>
  <si>
    <t>UZA-11-D02-D35</t>
  </si>
  <si>
    <t>Зажим ответвительный изолированный ЗОИ 16-70/1,5-10 IEK</t>
  </si>
  <si>
    <t>UZA-11-D01-D10</t>
  </si>
  <si>
    <t>Зажим ответвительный ЗОРЗБ 70-150/4-50 (Р 74) IEK</t>
  </si>
  <si>
    <t>UZA-10-70150-0450</t>
  </si>
  <si>
    <t>Зажим ответвительный ЗОРЗБ 35-95/4-50 (Р 71) IEK</t>
  </si>
  <si>
    <t>UZA-10-3595-0450</t>
  </si>
  <si>
    <t>Зажим ответвительный ЗОРЗБ 35-70/6-25 (Р 71) IEK</t>
  </si>
  <si>
    <t>UZA-10-3570-0625</t>
  </si>
  <si>
    <t>Зажим ответвительный ЗОРЗБ 35-70/35-70 (Р 72) IEK</t>
  </si>
  <si>
    <t>UZA-10-3570-3570</t>
  </si>
  <si>
    <t>Зажим ответвительный ЗОРЗБ 16-25/4-25 IEK</t>
  </si>
  <si>
    <t>UZA-10-1625-0425</t>
  </si>
  <si>
    <t>Зажим натяжной ЗН 2.5</t>
  </si>
  <si>
    <t>ZN-2.5-D16-D35</t>
  </si>
  <si>
    <t>Зажим натяжной ЗН 2.1</t>
  </si>
  <si>
    <t>ZN-2.1-D16-D25</t>
  </si>
  <si>
    <t>Зажим натяжной ЗН 1.5</t>
  </si>
  <si>
    <t>ZN-1.5-D16-D35</t>
  </si>
  <si>
    <t>Зажим натяжной ЗН 1.1</t>
  </si>
  <si>
    <t>ZN-1.1-D16-D25</t>
  </si>
  <si>
    <t>Зажим ЗСГП 35-120/25-95 (CDR/CN 1S 95 UK) IEK</t>
  </si>
  <si>
    <t>UZSG-16-S10-120-S25-95</t>
  </si>
  <si>
    <t>Зажим ЗСГП 10-95/6-35 (RDP 25/CN) IEK</t>
  </si>
  <si>
    <t>UZSG-16-S10-95-S6-35</t>
  </si>
  <si>
    <t>Зажим герметичный соединительный ЗГС 4-35 (BPC P35) IEK</t>
  </si>
  <si>
    <t>UZG-S4-S35</t>
  </si>
  <si>
    <t>Зажим анкерный универсальный УЗАС 2х50-4х120 (SO234S) IEK</t>
  </si>
  <si>
    <t>UZA-14-D50-D120</t>
  </si>
  <si>
    <t>Зажим анкерный универсальный ЗАУ 4х(35-95)</t>
  </si>
  <si>
    <t>ZAU35-95</t>
  </si>
  <si>
    <t>Зажим анкерный ЗАС 4х95-150/43200 (PA4120) IEK</t>
  </si>
  <si>
    <t>UZA-14-D-95-D150-43200</t>
  </si>
  <si>
    <t>Зажим анкерный ЗАС 4х70-95/27400 (HEL-5507) IEK</t>
  </si>
  <si>
    <t>UZA-14-D70-D95-27400</t>
  </si>
  <si>
    <t>Зажим анкерный ЗАС 4х16-50/14400 (HEL-5506) IEK</t>
  </si>
  <si>
    <t>UZA-14-D16-D50-14400</t>
  </si>
  <si>
    <t>Зажим анкерный ЗАН 50-70/1500 IEK</t>
  </si>
  <si>
    <t>UZA-14-D50-D70-1500</t>
  </si>
  <si>
    <t>Зажим анкерный ЗАН 16-35/1000 IEK</t>
  </si>
  <si>
    <t>UZA-14-D16-D35-1000</t>
  </si>
  <si>
    <t>Зажим анкерный ЗАБу 4х10-35 IEK</t>
  </si>
  <si>
    <t>UZA-14-D10-D35</t>
  </si>
  <si>
    <t>Зажим анкерный ЗАБ 4х16-35 IEK</t>
  </si>
  <si>
    <t>UZA-14-D16-D35</t>
  </si>
  <si>
    <t>Зажим анкерный ЗАБ 16-25 М (PA25x100)</t>
  </si>
  <si>
    <t>UZA-14-D16-D25-M</t>
  </si>
  <si>
    <t>Зажим анкерный ЗАБ 16-25 IEK</t>
  </si>
  <si>
    <t>UZA-14-D16-D25</t>
  </si>
  <si>
    <t>Дистанционный фиксатор ДФ 50-90</t>
  </si>
  <si>
    <t>UZA-11-50-90</t>
  </si>
  <si>
    <t>Дистанционный фиксатор ДФ 15-50</t>
  </si>
  <si>
    <t>UZA-11-15-50</t>
  </si>
  <si>
    <t>Держатель зажимов ДЗ-2</t>
  </si>
  <si>
    <t>UZA-41-0020</t>
  </si>
  <si>
    <t>Держатель зажимов ДЗ-1</t>
  </si>
  <si>
    <t>UZA-41-0019</t>
  </si>
  <si>
    <t>Адаптер для закороток и заземления АЗЗ-25 (PMCC) IEK</t>
  </si>
  <si>
    <t>UZG-19-S25</t>
  </si>
  <si>
    <t xml:space="preserve">            05.06.01 Зажимы, кронштейны, комплекты крепления</t>
  </si>
  <si>
    <t>Цена</t>
  </si>
  <si>
    <t>Номенклатура</t>
  </si>
  <si>
    <t xml:space="preserve">Артикул </t>
  </si>
  <si>
    <t>Оборудование и линейная арматура для СИП</t>
  </si>
  <si>
    <t>РМ</t>
  </si>
  <si>
    <r>
      <t xml:space="preserve">Ролик монтажный РМ. </t>
    </r>
    <r>
      <rPr>
        <sz val="8"/>
        <color indexed="8"/>
        <rFont val="Arial"/>
        <family val="2"/>
        <charset val="204"/>
      </rPr>
      <t>ППрименяется для раскатки СИП и оптоволоконного кабеля по опорам.</t>
    </r>
  </si>
  <si>
    <t>СКО</t>
  </si>
  <si>
    <r>
      <t xml:space="preserve">Скрепа для бандажной ленты. </t>
    </r>
    <r>
      <rPr>
        <sz val="8"/>
        <color indexed="8"/>
        <rFont val="Arial"/>
        <family val="2"/>
        <charset val="204"/>
      </rPr>
      <t>Скрепа используется для фиксации бандажной ленты. Изготовлена из оцинкованой стали.</t>
    </r>
  </si>
  <si>
    <t>СК</t>
  </si>
  <si>
    <r>
      <t xml:space="preserve">Скрепа для бандажной ленты. </t>
    </r>
    <r>
      <rPr>
        <sz val="8"/>
        <color indexed="8"/>
        <rFont val="Arial"/>
        <family val="2"/>
        <charset val="204"/>
      </rPr>
      <t>Скрепа используется для фиксации бандажной ленты. Изготовлена из нержавеющей стали.</t>
    </r>
  </si>
  <si>
    <t>ПБО</t>
  </si>
  <si>
    <r>
      <t xml:space="preserve">Полоса бандажная 1м. </t>
    </r>
    <r>
      <rPr>
        <sz val="8"/>
        <color indexed="8"/>
        <rFont val="Arial"/>
        <family val="2"/>
        <charset val="204"/>
      </rPr>
      <t>Стальная полоса со скрепами используется для постоянного закрепления элементов оснащения опор. Изготовлена из оцинкованой стали.</t>
    </r>
  </si>
  <si>
    <t>ПБ</t>
  </si>
  <si>
    <r>
      <t xml:space="preserve">Полоса бандажная 1м. </t>
    </r>
    <r>
      <rPr>
        <sz val="8"/>
        <color indexed="8"/>
        <rFont val="Arial"/>
        <family val="2"/>
        <charset val="204"/>
      </rPr>
      <t>Стальная полоса со скрепами используется для постоянного закрепления элементов оснащения опор. Изготовлена из нержавеющей стали.</t>
    </r>
  </si>
  <si>
    <r>
      <t>Лента бандажная 20 х 0,7 мм (50м).</t>
    </r>
    <r>
      <rPr>
        <sz val="8"/>
        <color indexed="8"/>
        <rFont val="Arial"/>
        <family val="2"/>
        <charset val="204"/>
      </rPr>
      <t>Имеет закругленнную кромку, что предотвращает травмирование монтажников, поставляется в кассетах по 50 м., относительное удлинение при разрыве не менее 40%, минимальная разрушающая нагрузка: 9.3 кН., масса: 5.8 кг. Производство: Франция</t>
    </r>
  </si>
  <si>
    <t>ЗПА(м) эконом</t>
  </si>
  <si>
    <r>
      <t xml:space="preserve">Ответвительный зажим. </t>
    </r>
    <r>
      <rPr>
        <sz val="8"/>
        <color indexed="8"/>
        <rFont val="Arial"/>
        <family val="2"/>
        <charset val="204"/>
      </rPr>
      <t>Сечение провода (мм2) магистраль/ответвление: 6-95/1,5-16
Применяются для выполнения электрических соединений между СИП без снятия изоляции. Сжатие контролируется болтом со срываемым элементом. Обеспечивают восстановление герметичности изоляции в месте прокола. Материал: полипропилен.</t>
    </r>
  </si>
  <si>
    <t>ЗПА(м)</t>
  </si>
  <si>
    <r>
      <t xml:space="preserve">Ответвительный зажим. </t>
    </r>
    <r>
      <rPr>
        <sz val="8"/>
        <color indexed="8"/>
        <rFont val="Arial"/>
        <family val="2"/>
        <charset val="204"/>
      </rPr>
      <t>Сечение провода (мм2) магистраль/ответвление: 6-95/1,5-16
Применяются для выполнения электрических соединений между СИП без снятия изоляции. Сжатие контролируется болтом со срываемым элементом. Обеспечивают восстановление герметичности изоляции в месте прокола. Материал: полиамид стеклонаполненный.</t>
    </r>
  </si>
  <si>
    <t>ЗПА эконом</t>
  </si>
  <si>
    <r>
      <t>Ответвительный зажим с двусторонним прокалыванием изоляции. Сечение провода (мм2) магистраль/ответвление: 16-95/16-95.</t>
    </r>
    <r>
      <rPr>
        <i/>
        <sz val="8"/>
        <color indexed="8"/>
        <rFont val="Arial"/>
        <family val="2"/>
        <charset val="204"/>
      </rPr>
      <t>Применяется для выполнения электрических соединений между СИП без снятия изоляции. Сжатие контролируется болтом со срываемым элементом. Обеспечивают восстановление герметичности изоляции в месте прокола). Материал: полипропилен.</t>
    </r>
  </si>
  <si>
    <t>ЗПА</t>
  </si>
  <si>
    <r>
      <t>Ответвительный зажим с двусторонним прокалыванием изоляции. Сечение провода (мм2) магистраль/ответвление: 16-95/16-95.</t>
    </r>
    <r>
      <rPr>
        <i/>
        <sz val="8"/>
        <color indexed="8"/>
        <rFont val="Arial"/>
        <family val="2"/>
        <charset val="204"/>
      </rPr>
      <t>Применяется для выполнения электрических соединений между СИП без снятия изоляции. Сжатие контролируется болтом со срываемым элементом. Обеспечивают восстановление герметичности изоляции в месте прокола). Материал: полиамид стеклонаполненный.</t>
    </r>
  </si>
  <si>
    <r>
      <t xml:space="preserve">Зажим прокалывающий 6.35 эконом       </t>
    </r>
    <r>
      <rPr>
        <sz val="8"/>
        <color indexed="8"/>
        <rFont val="Arial"/>
        <family val="2"/>
        <charset val="204"/>
      </rPr>
      <t>Сечение провода магистрали 25-70 мм2,      сечение провода ответвления 6-35 мм2.   Материал: полипропилен.</t>
    </r>
  </si>
  <si>
    <r>
      <t xml:space="preserve">Зажим прокалывающий 6.35                      </t>
    </r>
    <r>
      <rPr>
        <sz val="8"/>
        <color indexed="8"/>
        <rFont val="Arial"/>
        <family val="2"/>
        <charset val="204"/>
      </rPr>
      <t>Сечение провода магистрали 25-70 мм2,      сечение провода ответвления 6-35 мм2.   Материал: полиамид стеклонаполненный.</t>
    </r>
  </si>
  <si>
    <t>ЗПУ эконом</t>
  </si>
  <si>
    <r>
      <t>Универсальный поддерживающий (подвесной) зажим с затяжным болтом. Сечение провода (мм2): 4х10-120.</t>
    </r>
    <r>
      <rPr>
        <sz val="8"/>
        <color indexed="8"/>
        <rFont val="Arial"/>
        <family val="2"/>
        <charset val="204"/>
      </rPr>
      <t xml:space="preserve"> Используется для крепления провода на промежуточных опорах и угловых опорах при углах отклонения линии до 30º. Фиксация провода без помощи монтажного инструмента. Материал: полипропилен.</t>
    </r>
  </si>
  <si>
    <t>ЗПУ</t>
  </si>
  <si>
    <r>
      <t>Универсальный поддерживающий (подвесной) зажим с затяжным болтом. Сечение провода (мм2): 4х10-120.</t>
    </r>
    <r>
      <rPr>
        <sz val="8"/>
        <color indexed="8"/>
        <rFont val="Arial"/>
        <family val="2"/>
        <charset val="204"/>
      </rPr>
      <t xml:space="preserve"> Используется для крепления провода на промежуточных опорах и угловых опорах при углах отклонения линии до 30º. Фиксация провода без помощи монтажного инструмента. Материал: полиамид стеклонаполненный.</t>
    </r>
  </si>
  <si>
    <t>UP 4х70-120</t>
  </si>
  <si>
    <r>
      <t xml:space="preserve">Зажим анкерный. Сечение провода (мм2): 4х170-120. </t>
    </r>
    <r>
      <rPr>
        <sz val="8"/>
        <color indexed="8"/>
        <rFont val="Arial"/>
        <family val="2"/>
        <charset val="204"/>
      </rPr>
      <t>Служит для анкерного  крепления СИП с четырьмя жилами. Материал: полиамид, стойкий к атмосферному воздействию. Покрытие: термодиффузионное цинкование.</t>
    </r>
  </si>
  <si>
    <t>UP 4х35-70</t>
  </si>
  <si>
    <r>
      <t xml:space="preserve">Зажим анкерный. Сечение провода (мм2): 4х35-70. </t>
    </r>
    <r>
      <rPr>
        <sz val="8"/>
        <color indexed="8"/>
        <rFont val="Arial"/>
        <family val="2"/>
        <charset val="204"/>
      </rPr>
      <t>Служит для анкерного  крепления СИП с четырьмя жилами. Материал: полиамид, стойкий к атмосферному воздействию. Покрытие: термодиффузионное цинкование.</t>
    </r>
  </si>
  <si>
    <t>UP 4х16-35</t>
  </si>
  <si>
    <r>
      <t xml:space="preserve">Зажим анкерный. Сечение провода (мм2): 4х16-35. </t>
    </r>
    <r>
      <rPr>
        <sz val="8"/>
        <color indexed="8"/>
        <rFont val="Arial"/>
        <family val="2"/>
        <charset val="204"/>
      </rPr>
      <t>Служит для анкерного  крепления СИП с четырьмя жилами. Материал: полиамид, стойкий к атмосферному воздействию, сталь 3 мм. Покрытие: термодиффузионное цинкование.</t>
    </r>
  </si>
  <si>
    <t>UP 2х16-35</t>
  </si>
  <si>
    <r>
      <t xml:space="preserve">Зажим анкерный. Сечение провода (мм2): 2х16-35. </t>
    </r>
    <r>
      <rPr>
        <sz val="8"/>
        <color indexed="8"/>
        <rFont val="Arial"/>
        <family val="2"/>
        <charset val="204"/>
      </rPr>
      <t>Служит для анкерного  крепления СИП с двумя жилами. Материал: полиамид, стойкий к атмосферному воздействию, сталь 3 мм. Покрытие: термодиффузионное цинкование.</t>
    </r>
  </si>
  <si>
    <t>ЗА 3.3</t>
  </si>
  <si>
    <r>
      <t xml:space="preserve">Зажим анкерный. Сечение провода (мм2): 4х50-95. </t>
    </r>
    <r>
      <rPr>
        <sz val="8"/>
        <color indexed="8"/>
        <rFont val="Arial"/>
        <family val="2"/>
        <charset val="204"/>
      </rPr>
      <t>Служит для постоянного анкерного крепления СИП с четырмя жилами. Применяется для подвески проводов основной магистрали. Материал: полиамид, стойкий к атмосферному воздействию, сталь оцинкованная.</t>
    </r>
  </si>
  <si>
    <t>ЗА 3.2</t>
  </si>
  <si>
    <r>
      <t xml:space="preserve">Зажим анкерный. Сечение провода (мм2): 4х25-50. </t>
    </r>
    <r>
      <rPr>
        <sz val="8"/>
        <color indexed="8"/>
        <rFont val="Arial"/>
        <family val="2"/>
        <charset val="204"/>
      </rPr>
      <t>Служит для постоянного анкерного крепления СИП с четырмя жилами. Применяется для подвески проводов основной магистрали. Материал: полиамид, стойкий к атмосферному воздействию, сталь оцинкованная.</t>
    </r>
  </si>
  <si>
    <t>ЗА 2.2</t>
  </si>
  <si>
    <r>
      <t xml:space="preserve">Зажим анкерный. Сечение провода (мм2): 4х16-35. </t>
    </r>
    <r>
      <rPr>
        <sz val="8"/>
        <color indexed="8"/>
        <rFont val="Arial"/>
        <family val="2"/>
        <charset val="204"/>
      </rPr>
      <t>Служит для постоянного анкерного крепления СИП с четырмя жилами. Материал: полиамид, стойкий к атмосферному воздействию, сталь оцинкованная 2 мм.</t>
    </r>
  </si>
  <si>
    <t>ЗА 2.1</t>
  </si>
  <si>
    <r>
      <t xml:space="preserve">Зажим анкерный. Сечение провода (мм2): 2х16-35. </t>
    </r>
    <r>
      <rPr>
        <sz val="8"/>
        <color indexed="8"/>
        <rFont val="Arial"/>
        <family val="2"/>
        <charset val="204"/>
      </rPr>
      <t>Служит для анкерного  крепления СИП с двумя жилами. Материал: полиамид, стойкий к атмосферному воздействию, сталь оцинкованная 2 мм.</t>
    </r>
  </si>
  <si>
    <t>ЗА 1.2</t>
  </si>
  <si>
    <r>
      <t xml:space="preserve">Зажим анкерный. Сечение провода (мм2): 4х16-25. </t>
    </r>
    <r>
      <rPr>
        <sz val="8"/>
        <color indexed="8"/>
        <rFont val="Arial"/>
        <family val="2"/>
        <charset val="204"/>
      </rPr>
      <t>Служит для постоянного анкерного крепления СИП с четырмя жилами. Материал: полиамид, стойкий к атмосферному воздействию, сталь оцинкованная.</t>
    </r>
  </si>
  <si>
    <t>ЗА 1.1</t>
  </si>
  <si>
    <r>
      <rPr>
        <b/>
        <sz val="8"/>
        <color indexed="8"/>
        <rFont val="Arial"/>
        <family val="2"/>
        <charset val="204"/>
      </rPr>
      <t>Зажим анкерный. Сечение провода (мм2): 2х16-25.</t>
    </r>
    <r>
      <rPr>
        <i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Служит для анкерного крепления СИП с двумя жилами. Материал: полиамидн, стойкий к атмосферному воздействию, сталь оцинкованная.</t>
    </r>
  </si>
  <si>
    <t>ЗА 3.3 эконом</t>
  </si>
  <si>
    <t>Зажим анкерный. Сечение провода (мм2): 4х50-95. Служит для постоянного анкерного крепления СИП с четырмя жилами. Применяется для подвески проводов основной магистрали. Материал: полипропилен, сталь оцинкованная.</t>
  </si>
  <si>
    <t xml:space="preserve">ЗА 3.2 эконом </t>
  </si>
  <si>
    <t>Зажим анкерный. Сечение провода (мм2): 4х25-50. Служит для постоянного анкерного крепления СИП с четырмя жилами. Применяется для подвески проводов основной магистрали. Материал: полипропилен, сталь оцинкованная.</t>
  </si>
  <si>
    <t>ЗА 2.2 эконом</t>
  </si>
  <si>
    <t>ЗА 2.1 эконом</t>
  </si>
  <si>
    <t>ЗА 1.2 эконом</t>
  </si>
  <si>
    <t>ЗА 1.1 эконом</t>
  </si>
  <si>
    <t>ПА 3-2</t>
  </si>
  <si>
    <t>Плашечный зажим (сечение провода 50-95 мм2, диаметр провода 12,3-14,0 мм)</t>
  </si>
  <si>
    <t>ПА 2-2</t>
  </si>
  <si>
    <t>Плашечный зажим (сечение провода 50-95 мм2, диаметр провода 9,6-11,4 мм)</t>
  </si>
  <si>
    <t>ПА 2-1</t>
  </si>
  <si>
    <t>ПА 1-1</t>
  </si>
  <si>
    <t>Плашечный зажим (сечение провода 16-35 мм2, диаметр провода 5,1-9,0 мм)</t>
  </si>
  <si>
    <t>ПЗ-1</t>
  </si>
  <si>
    <t>Плашечный зажим</t>
  </si>
  <si>
    <t>КП-20</t>
  </si>
  <si>
    <t>Крюк проходной 20 мм. (длина 250 мм.)</t>
  </si>
  <si>
    <t>КП-16</t>
  </si>
  <si>
    <t>Крюк проходной 16 мм. (длина 250 мм.)</t>
  </si>
  <si>
    <t>КН-16</t>
  </si>
  <si>
    <t>Крюк накручивающийся 16 мм.</t>
  </si>
  <si>
    <t>Скоба 208х240</t>
  </si>
  <si>
    <t>Скоба предназначена для крепления светильников КС и КСм к квадратному столбу (д. 14 мм.)</t>
  </si>
  <si>
    <t>КС-15 (L=1500 мм)</t>
  </si>
  <si>
    <t>Кронштейн для крепленияконсольных светильников на опорах и стенах (д. 48 мм., толщина стенки 1,5 мм., длина 1500 мм.). Покрытие порошковое. Способ крепления: на столб при помощи хомута или на плоскую поверхность (стену)</t>
  </si>
  <si>
    <t>КСм</t>
  </si>
  <si>
    <t>Кронштейн для крепления светильника уличного освещения на опорах и стенах (д. 40 мм., толщина стенки 1,5 мм.). Покрытие порошковое. Способ крепления: на столб при помощи хомута или на плоскую поверхность (стену)</t>
  </si>
  <si>
    <t>КСд</t>
  </si>
  <si>
    <t>Кронштейн для крепления светильника уличного освещения на опорах и стенах (д. 48 мм., толщина стенки 1,5 мм.). Покрытие порошковое. Способ крепления: на столб при помощи хомута или на плоскую поверхность (стену)</t>
  </si>
  <si>
    <t>КС</t>
  </si>
  <si>
    <t>Кронштейн для крепления светильника уличного освещения на опорах и стенах (д. 50 мм., толщина стенки 1,5 мм.). Покрытие порошковое. Способ крепления: на столб при помощи хомута или на плоскую поверхность (стену)</t>
  </si>
  <si>
    <t>КС-35м</t>
  </si>
  <si>
    <t>Кронштейн для крепления светильника уличного освещения на квадратных опорах (д. 40 мм., длина трубы 500 мм., толщина стенки 1,5 мм., 35 град к уровню земли). Покрытие порошковое.</t>
  </si>
  <si>
    <t>КС-35д</t>
  </si>
  <si>
    <t>Кронштейн для крепления светильника уличного освещения на квадратных опорах (д. 48 мм., длина трубы 500 мм., толщина стенки 1,5 мм., 35 град к уровню земли). Покрытие порошковое.</t>
  </si>
  <si>
    <t>КС-35</t>
  </si>
  <si>
    <t>Кронштейн для крепления светильника уличного освещения на квадратных опорах (д. 50 мм., длина трубы 500 мм., толщина стенки 1,5 мм., 35 град к уровню земли). Покрытие порошковое.</t>
  </si>
  <si>
    <t>КБЛ-С-РУ</t>
  </si>
  <si>
    <t>Кронштейн для светильника уличного освещения (универсальное крепление на стену или опору, д. 50 мм., длина трубы 250 мм., угол наклона регулируемый)</t>
  </si>
  <si>
    <t>КБЛ-С-РдУ</t>
  </si>
  <si>
    <t>Кронштейн для светильника уличного освещения (универсальное крепление на стену ли опору, д. 48 мм., длина трубы 250 мм., угол наклона регулируемый)</t>
  </si>
  <si>
    <t>КБЛ-С-РмУ</t>
  </si>
  <si>
    <t>Кронштейн для светильника уличного освещения (универсальное крепление на стену или опору, д. 40 мм., длина трубы 250 мм., угол наклона регулируемый)</t>
  </si>
  <si>
    <t>КБЛ-С-Р</t>
  </si>
  <si>
    <t>Кронштейн для светильника уличного освещения (крепление на стену, д. 50 мм., длина трубы 250 мм., угол наклона регулируемый)</t>
  </si>
  <si>
    <t>КБЛ-С-Рд</t>
  </si>
  <si>
    <t>Кронштейн для светильника уличного освещения (крепление на стену, д. 48 мм., длина трубы 250 мм., угол наклона регулируемый)</t>
  </si>
  <si>
    <t>КБЛ-С-Рм</t>
  </si>
  <si>
    <t>Кронштейн для светильника уличного освещения (крепление на стену, д. 40 мм., длина трубы 250 мм., угол наклона регулируемый)</t>
  </si>
  <si>
    <t>КБЛ-С-15</t>
  </si>
  <si>
    <t>Кронштейн для светильника уличного освещения (д. 50 мм., длина трубы 350 мм., 15 град к уровню земли)</t>
  </si>
  <si>
    <t>КБЛ-Сд-15</t>
  </si>
  <si>
    <t>Кронштейн для светильника уличного освещения (д. 48 мм., длина трубы 350 мм., 15 град к уровню земли)</t>
  </si>
  <si>
    <t>КБЛ-См-15</t>
  </si>
  <si>
    <t>Кронштейн для светильника уличного освещения (д. 40 мм., длина трубы 350 мм., 15 град к уровню земли)</t>
  </si>
  <si>
    <t>КБЛ-С-30</t>
  </si>
  <si>
    <t>Кронштейн для светильника уличного освещения (д. 50 мм., длина трубы 350 мм., 30 град к уровню земли)</t>
  </si>
  <si>
    <t>КБЛ-Сд-30</t>
  </si>
  <si>
    <t>Кронштейн для светильника уличного освещения (д. 48 мм., длина трубы 350 мм., 30 град к уровню земли)</t>
  </si>
  <si>
    <t>КБЛ-См-30</t>
  </si>
  <si>
    <t>Кронштейн для светильника уличного освещения (д. 40 мм., длина трубы 350 мм., 30 град к уровню земли)</t>
  </si>
  <si>
    <t>КБЛ-С с крюком</t>
  </si>
  <si>
    <t>Кронштейн для светильника уличного освещения (д. 50 мм., длина трубы 350 мм., 45 град к уровню земли)</t>
  </si>
  <si>
    <t>КБЛ-Сд с крюком</t>
  </si>
  <si>
    <t>Кронштейн для светильника уличного освещения (д. 48 мм., длина трубы 350 мм., 45 град к уровню земли)</t>
  </si>
  <si>
    <t>КБЛ-См с крюком</t>
  </si>
  <si>
    <t>Кронштейн для светильника уличного освещения (д. 40 мм., длина трубы 350 мм., 45 град к уровню земли)</t>
  </si>
  <si>
    <t>КБЛ-С</t>
  </si>
  <si>
    <t>КБЛ-Сд</t>
  </si>
  <si>
    <t>КБЛ-См</t>
  </si>
  <si>
    <t>КО-1</t>
  </si>
  <si>
    <t>Комплект для крепления на опору</t>
  </si>
  <si>
    <t>КМ-2</t>
  </si>
  <si>
    <t xml:space="preserve">Крюк монтажный для плоских поверхностей                      Основание t = 3мм., крюк Ø 16мм.                                         Допустимая нагрузка на изгибание 0,3 кН.  </t>
  </si>
  <si>
    <t>КМ-1</t>
  </si>
  <si>
    <t>Крюк монтажный для плоских поверхностей                 Основание t = 2мм., крюк Ø 12мм. Допустимая осевая нагрузка 2 кН.  Допустимая боковая нагрузка 0,8 кН</t>
  </si>
  <si>
    <t>КБЛУ
эконом</t>
  </si>
  <si>
    <t>Крюк под бандажную ленту (оцинкованный) универсальный на столб или стену</t>
  </si>
  <si>
    <t>КБЛУ</t>
  </si>
  <si>
    <t>КБЛ-1.1</t>
  </si>
  <si>
    <r>
      <t xml:space="preserve">Крюк под бандажную ленту (оцинкованный).                Основание t = 2мм., крюк </t>
    </r>
    <r>
      <rPr>
        <sz val="8"/>
        <color indexed="8"/>
        <rFont val="Arial Cyr"/>
        <charset val="204"/>
      </rPr>
      <t>Ø</t>
    </r>
    <r>
      <rPr>
        <sz val="8"/>
        <color indexed="8"/>
        <rFont val="Arial"/>
        <family val="2"/>
        <charset val="204"/>
      </rPr>
      <t xml:space="preserve"> 12мм. Допустимая осевая нагрузка 1 кН.  Допустимая боковая нагрузка 0,1 кН</t>
    </r>
  </si>
  <si>
    <t>КБЛ-1</t>
  </si>
  <si>
    <r>
      <t xml:space="preserve">Крюк под бандажную ленту (оцинкованный).                Основание t = 3мм., крюк </t>
    </r>
    <r>
      <rPr>
        <sz val="8"/>
        <color indexed="8"/>
        <rFont val="Arial Cyr"/>
        <charset val="204"/>
      </rPr>
      <t>Ø</t>
    </r>
    <r>
      <rPr>
        <sz val="8"/>
        <color indexed="8"/>
        <rFont val="Arial"/>
        <family val="2"/>
        <charset val="204"/>
      </rPr>
      <t xml:space="preserve"> 14мм. Допустимая осевая нагрузка 1,6 кН.  Допустимая боковая нагрузка 0,2 кН</t>
    </r>
  </si>
  <si>
    <t>Описание</t>
  </si>
  <si>
    <t>Фото</t>
  </si>
  <si>
    <t>Арматура СИП</t>
  </si>
  <si>
    <t xml:space="preserve">КМПн 2/9-2 на 9 мод. прозр. крышка навес 180х188х96 IP31
Шина N/PE: 8х10 мм2 — 1 шт.
</t>
  </si>
  <si>
    <t>MKP42-N-09-31-02</t>
  </si>
  <si>
    <t>КМПн 2/9-1 на 9 мод. прозр. крышка навес 180х188х96 IP31</t>
  </si>
  <si>
    <t>MKP42-N-09-31-01</t>
  </si>
  <si>
    <t>КМПн 2/6 на 6 мод. прозр. крышка навесной 140х130х83 IP30</t>
  </si>
  <si>
    <t>MKP42-N-06-30-09</t>
  </si>
  <si>
    <t>КМПн 2/4 на 4 мод. прозр. крышка навесной 140х98х83 IP30</t>
  </si>
  <si>
    <t>MKP42-N-04-30-12</t>
  </si>
  <si>
    <t>КМПн 2/2 на 2 мод. прозр. крышка навесной 140х53х83 IP30</t>
  </si>
  <si>
    <t>MKP42-N-02-30-20</t>
  </si>
  <si>
    <t>КМПн 1/4 на 4 модуля навесной 125х79х58 IP20</t>
  </si>
  <si>
    <t>MKP31-N-04-30-135</t>
  </si>
  <si>
    <t>КМПн 1/2 на 2 модуля навесной 125х44х58 IP20</t>
  </si>
  <si>
    <t>MKP31-N-02-30-252</t>
  </si>
  <si>
    <t>Корпуса пластиковые навесные КМПн, IP30</t>
  </si>
  <si>
    <t>КМ41348 расп для о/п 240х195х165 мм IP55
 (RAL7035, монт. плата, кабел вводы 5шт)</t>
  </si>
  <si>
    <t>UKO10-240-195-165-K53-55</t>
  </si>
  <si>
    <t>КМ41346 расп для о/п 240х195х90 мм IP55
 (RAL7035, монт. плата, кабел вводы 5шт)</t>
  </si>
  <si>
    <t>UKO10-240-195-090-K53-55</t>
  </si>
  <si>
    <t>КМ41344 расп для о/п 240х195х165 мм IP55
 (RAL7035, монт. плата, кабел вводы 5шт)</t>
  </si>
  <si>
    <t>UKO10-240-195-165-K52-55</t>
  </si>
  <si>
    <t>КМ41342 расп для о/п 240х195х90 мм IP55
 (RAL7035, монт. плата, кабел вводы 5шт)</t>
  </si>
  <si>
    <t>UKO10-240-195-090-K52-55</t>
  </si>
  <si>
    <t>КМ41331 расп для о/п 150х110х85 мм IP55
 (RAL7035, гермовводы PG11 5шт)</t>
  </si>
  <si>
    <t>UKO10-150-110-085-K51-55</t>
  </si>
  <si>
    <t>КМ41330 расп для о/п 100х100х50 мм IP55
 (RAL7035, гермовводы PG9 5шт)</t>
  </si>
  <si>
    <t>UKO10-100-100-050-K51-55</t>
  </si>
  <si>
    <t>КМ41278 расп для о/п 240х195х165 мм IP55
 (RAL7035, прозр. кр., кабел вводы 5шт)</t>
  </si>
  <si>
    <t>UKO10-240-195-165-K51-55</t>
  </si>
  <si>
    <t>КМ41277 расп для о/п 240х195х165 мм IP44
 (RAL7035, прозр. кр., кабел вводы 5шт)</t>
  </si>
  <si>
    <t>UKO10-240-195-165-K51-44</t>
  </si>
  <si>
    <t>КМ41276 расп для о/п 240х195х90 мм IP55
 (RAL7035, прозр. кр., кабел вводы 5шт)</t>
  </si>
  <si>
    <t>UKO10-240-195-090-K51-55</t>
  </si>
  <si>
    <t>КМ41275 расп для о/п 240х195х90 мм IP44
 (RAL7035, прозр. кр.,  вводы 5шт)</t>
  </si>
  <si>
    <t>UKO10-240-195-090-K51-44</t>
  </si>
  <si>
    <t>КМ41274 расп для о/п 240х195х165мм IP55
 (RAL7035, кабел вводы 5шт)</t>
  </si>
  <si>
    <t>UKO10-240-195-165-K41-55</t>
  </si>
  <si>
    <t>КМ41273 расп для о/п 240х195х165мм IP44
 (RAL7035, кабел вводы 5шт)</t>
  </si>
  <si>
    <t>UKO10-240-195-165-K41-44</t>
  </si>
  <si>
    <t>КМ41272 расп для о/п 240х195х90мм IP55 (RAL7035,
 кабел вводы 5шт)</t>
  </si>
  <si>
    <t>UKO10-240-195-090-K41-55</t>
  </si>
  <si>
    <t>КМ41271 расп для о/п 240х195х90мм IP44 (RAL7035,
 кабел вводы 5шт)</t>
  </si>
  <si>
    <t>UKO10-240-195-090-K41-44</t>
  </si>
  <si>
    <t>КМ41261 расп. для о/п 150х110х85мм IP44 (глад.ст.)</t>
  </si>
  <si>
    <t>UKO11-150-110-085-K41-44</t>
  </si>
  <si>
    <t>КМ41255 расп.для о/п 100х100х50мм IP44 (6 г/в, защ.к)</t>
  </si>
  <si>
    <t>UKOZ11-100-100-050-K41-44</t>
  </si>
  <si>
    <t>КМ41246 распаячная для о/п 190х140х120мм IP55</t>
  </si>
  <si>
    <t>UKO10-190-140-120-K41-55</t>
  </si>
  <si>
    <t>КМ41245 распаячная для о/п 190х140х120мм IP44</t>
  </si>
  <si>
    <t>UKO10-190-140-120-K41-44</t>
  </si>
  <si>
    <t>КМ41244 распаячная для о/п 190х140х70мм IP55</t>
  </si>
  <si>
    <t>UKO11-190-140-070-K41-55</t>
  </si>
  <si>
    <t>КМ41243 распаячная для о/п 190х140х70мм IP44</t>
  </si>
  <si>
    <t>UKO11-190-140-070-K41-44</t>
  </si>
  <si>
    <t>КМ41242 распаячная для о/п 150х110х70мм IP55</t>
  </si>
  <si>
    <t>UKO10-150-110-070-K41-55</t>
  </si>
  <si>
    <t>КМ41241 распаячная для о/п 150х110х70мм IP44</t>
  </si>
  <si>
    <t>UKO10-150-110-070-K41-44</t>
  </si>
  <si>
    <t>КМ41237 распаячная для о/п d75х40мм IP44</t>
  </si>
  <si>
    <t>UKO11-075-040-000-K41-44</t>
  </si>
  <si>
    <t>КМ41236 расп.для о/п 70х70х40мм IP44 (4 г/в, защ.кр)</t>
  </si>
  <si>
    <t>UKOZ11-070-070-040-K41-44</t>
  </si>
  <si>
    <t>КМ41235 распаячная для о/п 85х85х40мм IP44</t>
  </si>
  <si>
    <t>UKO11-085-085-040-K41-44</t>
  </si>
  <si>
    <t>КМ41234 распаячная для о/п 100х100х50мм IP55</t>
  </si>
  <si>
    <t>UKO11-100-100-050-K41-55</t>
  </si>
  <si>
    <t>КМ41233 распаячная для о/п 100х100х50мм IP44</t>
  </si>
  <si>
    <t>UKO11-100-100-050-K41-44</t>
  </si>
  <si>
    <t>КМ41222-05 расп. для о/п 100х100х44 дуб (с конт.гр.)</t>
  </si>
  <si>
    <t>UKO10-100-100-044-K24</t>
  </si>
  <si>
    <t>КМ41222-04 расп. для о/п 100х100х44 сосна (с к/гр.)</t>
  </si>
  <si>
    <t>UKO10-100-100-044-K34</t>
  </si>
  <si>
    <t>КМ41222 расп для о/п 100х100х44мм бел. (с конт.гр)</t>
  </si>
  <si>
    <t>UKO10-100-100-044-K01</t>
  </si>
  <si>
    <t>КМ41219-05 расп. для о/п 100х100х29 дуб (с конт.гр.)</t>
  </si>
  <si>
    <t>UKO10-100-100-029-K24</t>
  </si>
  <si>
    <t>КМ41219-04 расп. для о/п 100х100х29 сосна (с к/гр.)</t>
  </si>
  <si>
    <t>UKO10-100-100-029-K34</t>
  </si>
  <si>
    <t>КМ41219 расп для о/п 100х100х29мм бел. (с конт.гр)</t>
  </si>
  <si>
    <t>UKO10-100-100-029-K01</t>
  </si>
  <si>
    <t>КМ41216-05 расп. для о/п 75х75х28мм дуб (с конт.гр)</t>
  </si>
  <si>
    <t>UKO10-075-075-028-K24</t>
  </si>
  <si>
    <t>КМ41216-04 расп. для о/п 75х75х28 сосна(с конт. гр.)</t>
  </si>
  <si>
    <t>UKO10-075-075-028-K34</t>
  </si>
  <si>
    <t>КМ41216-01 расп. для о/п 75х75х28 белая(с конт. гр.)</t>
  </si>
  <si>
    <t>UKO10-075-075-028-K01</t>
  </si>
  <si>
    <t>КМ41212-05 расп. для о/п 75х75х20мм дуб (с конт.гр)</t>
  </si>
  <si>
    <t>UKO10-075-075-020-K24</t>
  </si>
  <si>
    <t>КМ41212-04 расп 75х75х20мм сосна (с конт.гр)</t>
  </si>
  <si>
    <t>UKO10-075-075-020-K34</t>
  </si>
  <si>
    <t>КМ41212-03 расп для о/п 75х75х20мм светл.дер. (с конт.гр)</t>
  </si>
  <si>
    <t>UKO10-075-075-020-K21</t>
  </si>
  <si>
    <t>КМ41212-02 расп для о/п 75х75х20мм слон.кость (с конт.гр)</t>
  </si>
  <si>
    <t>UKO10-075-075-020-K32</t>
  </si>
  <si>
    <t>КМ41212-01 расп для о/п 75х75х20мм бел.( с конт.гр)</t>
  </si>
  <si>
    <t>UKO10-075-075-020-K01</t>
  </si>
  <si>
    <t>КМ41206-05 расп. для о/п 50х50х20мм дуб (с конт.гр.)</t>
  </si>
  <si>
    <t>UKO10-050-050-020-K24</t>
  </si>
  <si>
    <t>КМ41206-04 расп. для о/п 50х50х20мм сосна (с конт.гр)</t>
  </si>
  <si>
    <t>UKO10-050-050-020-K34</t>
  </si>
  <si>
    <t>КМ41206-01 расп. для о/п 50х50х20мм белая (с конт.гр)</t>
  </si>
  <si>
    <t>UKO10-050-050-020-K01</t>
  </si>
  <si>
    <t>Монтажные коробки для открытой установки</t>
  </si>
  <si>
    <t>Крышка КМ43001 для установ. коробок d60мм</t>
  </si>
  <si>
    <t>UKA-2</t>
  </si>
  <si>
    <t>Канал-соединитель КМ43002 для устан. коробок</t>
  </si>
  <si>
    <t>UKA-1</t>
  </si>
  <si>
    <t xml:space="preserve">            Аксессуары к монтажным коробкам</t>
  </si>
  <si>
    <t>КМ41026 распаячная 172х96x45мм для полых стен</t>
  </si>
  <si>
    <t>UKG11-172-096-045-P</t>
  </si>
  <si>
    <t>КМ41025 расп. d80х40мм для полых стен (пласт. лапки)</t>
  </si>
  <si>
    <t>UKG01-080-040-000-P</t>
  </si>
  <si>
    <t>КМ41024 распаячная d80х40мм для полых стен</t>
  </si>
  <si>
    <t>UKG01-080-040-000-M</t>
  </si>
  <si>
    <t>КМ41022 распаячная 92х92x45мм для полых стен</t>
  </si>
  <si>
    <t>UKG11-092-092-045-P</t>
  </si>
  <si>
    <t>КМ41021 распаячная 92х92x40мм для полых стен</t>
  </si>
  <si>
    <t>UKG11-092-092-040-M</t>
  </si>
  <si>
    <t>КМ40024 уст. 3 мест.
d212х70x45 для пол. ст.( с сам)</t>
  </si>
  <si>
    <t>UKG30-212-070-045-M</t>
  </si>
  <si>
    <t>КМ40023 уст. 2 мест d141х70x45 для пол. ст. (с сам)</t>
  </si>
  <si>
    <t>UKG20-141-070-045-M</t>
  </si>
  <si>
    <t>КМ40022 установочная d65х40мм для полых стен</t>
  </si>
  <si>
    <t>UKG10-065-040-000-P</t>
  </si>
  <si>
    <t>КМ40021 установочная d65х40мм для полых стен</t>
  </si>
  <si>
    <t>UKG10-065-040-000-M</t>
  </si>
  <si>
    <t xml:space="preserve">           ИЕК Монтажные коробки для полых стен</t>
  </si>
  <si>
    <t>КМ41007 распаячная для тв.стен d80x40мм (с крышкой)</t>
  </si>
  <si>
    <t>UKT11-080-040-000</t>
  </si>
  <si>
    <t>КМ41006 распаячная для тв.стен 172x96x45мм</t>
  </si>
  <si>
    <t>UKT11-172-096-045</t>
  </si>
  <si>
    <t>КМ41005 распаячная для тв.стен d70x30мм</t>
  </si>
  <si>
    <t>UKT01-070-030-000</t>
  </si>
  <si>
    <t>КМ41004 распаячная для тв.стен d80x40мм</t>
  </si>
  <si>
    <t>UKT01-080-040-000</t>
  </si>
  <si>
    <t>КМ41001 распаячная для тв.стен 92x92x40мм</t>
  </si>
  <si>
    <t>UKT11-092-092-040</t>
  </si>
  <si>
    <t>КМ40009 устан. 3 мест. для тв.ст. 212х70х45 (с сам.)</t>
  </si>
  <si>
    <t>UKT30-212-070-045</t>
  </si>
  <si>
    <t>КМ40007 устан. 2 мест. для тв.ст. 141x70x45 (с сам.)</t>
  </si>
  <si>
    <t>UKT20-141-070-045</t>
  </si>
  <si>
    <t>КМ40003 установ. для тв.стен d65x25мм (с саморезами)</t>
  </si>
  <si>
    <t>UKT10-065-025-000</t>
  </si>
  <si>
    <t>КМ40002 установочная для тв.стен d65x40мм</t>
  </si>
  <si>
    <t>UKT10-065-040-000</t>
  </si>
  <si>
    <t>КМ40001 установочная для тв.стен d63x40мм</t>
  </si>
  <si>
    <t>UKT10-063-040-000</t>
  </si>
  <si>
    <t>База</t>
  </si>
  <si>
    <t xml:space="preserve">    ИЕК Монтажные коробки для твердых стен</t>
  </si>
  <si>
    <t>Артикул</t>
  </si>
  <si>
    <r>
      <t xml:space="preserve">503013 Коробка розподільча вологостійка 400X350X120 </t>
    </r>
    <r>
      <rPr>
        <b/>
        <sz val="12"/>
        <color indexed="8"/>
        <rFont val="Arial"/>
        <family val="2"/>
        <charset val="204"/>
      </rPr>
      <t>(Т)</t>
    </r>
  </si>
  <si>
    <r>
      <t xml:space="preserve">503012 Коробка розподільча вологостійка 300X250X120 </t>
    </r>
    <r>
      <rPr>
        <b/>
        <sz val="12"/>
        <color indexed="8"/>
        <rFont val="Arial"/>
        <family val="2"/>
        <charset val="204"/>
      </rPr>
      <t>(Т)</t>
    </r>
  </si>
  <si>
    <r>
      <t xml:space="preserve">503011 Коробка розподільча вологостійка 255X200X80 </t>
    </r>
    <r>
      <rPr>
        <b/>
        <sz val="12"/>
        <color indexed="8"/>
        <rFont val="Arial"/>
        <family val="2"/>
        <charset val="204"/>
      </rPr>
      <t>(Т)</t>
    </r>
  </si>
  <si>
    <r>
      <t xml:space="preserve">503010 Коробка розподільча вологостійка 200X200X80 </t>
    </r>
    <r>
      <rPr>
        <b/>
        <sz val="12"/>
        <color indexed="8"/>
        <rFont val="Arial"/>
        <family val="2"/>
        <charset val="204"/>
      </rPr>
      <t>(Т)</t>
    </r>
  </si>
  <si>
    <r>
      <t xml:space="preserve">503009 Коробка розподільча вологостійка 200X155X80 </t>
    </r>
    <r>
      <rPr>
        <b/>
        <sz val="12"/>
        <color indexed="8"/>
        <rFont val="Arial"/>
        <family val="2"/>
        <charset val="204"/>
      </rPr>
      <t>(Т)</t>
    </r>
  </si>
  <si>
    <r>
      <t xml:space="preserve">503008 Коробка розподільча вологостійка 200X100X70 </t>
    </r>
    <r>
      <rPr>
        <b/>
        <sz val="12"/>
        <color indexed="8"/>
        <rFont val="Arial"/>
        <family val="2"/>
        <charset val="204"/>
      </rPr>
      <t>(Т)</t>
    </r>
  </si>
  <si>
    <r>
      <t xml:space="preserve">503007 Коробка розподільча вологостійка 150X150X70 </t>
    </r>
    <r>
      <rPr>
        <b/>
        <sz val="12"/>
        <color indexed="8"/>
        <rFont val="Arial"/>
        <family val="2"/>
        <charset val="204"/>
      </rPr>
      <t>(Т)</t>
    </r>
  </si>
  <si>
    <r>
      <t xml:space="preserve">503006 Коробка розподільча вологостійка 150X110X70 </t>
    </r>
    <r>
      <rPr>
        <b/>
        <sz val="12"/>
        <color indexed="8"/>
        <rFont val="Arial"/>
        <family val="2"/>
        <charset val="204"/>
      </rPr>
      <t>(Т)</t>
    </r>
  </si>
  <si>
    <r>
      <t xml:space="preserve">503005 Коробка розподільча вологостійка 100X100X70 </t>
    </r>
    <r>
      <rPr>
        <b/>
        <sz val="12"/>
        <color indexed="8"/>
        <rFont val="Arial"/>
        <family val="2"/>
        <charset val="204"/>
      </rPr>
      <t>(Т)</t>
    </r>
  </si>
  <si>
    <r>
      <t xml:space="preserve">503004 Коробка розподільча вологостійка 85X85X50 </t>
    </r>
    <r>
      <rPr>
        <b/>
        <sz val="12"/>
        <color indexed="8"/>
        <rFont val="Arial"/>
        <family val="2"/>
        <charset val="204"/>
      </rPr>
      <t>(Т)</t>
    </r>
  </si>
  <si>
    <r>
      <t xml:space="preserve">503003 Коробка розподільча вологостійка 80X50 </t>
    </r>
    <r>
      <rPr>
        <b/>
        <sz val="12"/>
        <color indexed="8"/>
        <rFont val="Arial"/>
        <family val="2"/>
        <charset val="204"/>
      </rPr>
      <t>(Т)</t>
    </r>
  </si>
  <si>
    <r>
      <t xml:space="preserve">503001 Коробка розподільча вологостійка 50X50 </t>
    </r>
    <r>
      <rPr>
        <b/>
        <sz val="12"/>
        <color indexed="8"/>
        <rFont val="Arial"/>
        <family val="2"/>
        <charset val="204"/>
      </rPr>
      <t>(Т)</t>
    </r>
  </si>
  <si>
    <t>ОПТ, ye</t>
  </si>
  <si>
    <t>Коробки наружного монтажа пылевлагозащищенные ТАКЕЛ</t>
  </si>
  <si>
    <r>
      <t xml:space="preserve">Коробка герметик под счетчик СТЕКЛО </t>
    </r>
    <r>
      <rPr>
        <b/>
        <sz val="12"/>
        <rFont val="Arial"/>
        <family val="2"/>
        <charset val="204"/>
      </rPr>
      <t>(О)</t>
    </r>
  </si>
  <si>
    <r>
      <t>Коробка герметик под счетчик</t>
    </r>
    <r>
      <rPr>
        <b/>
        <sz val="12"/>
        <rFont val="Arial"/>
        <family val="2"/>
        <charset val="204"/>
      </rPr>
      <t xml:space="preserve"> (О)</t>
    </r>
  </si>
  <si>
    <t>Коробка герметик под счетчик</t>
  </si>
  <si>
    <r>
      <t xml:space="preserve">Подрозетник гипс не сборной черный П </t>
    </r>
    <r>
      <rPr>
        <b/>
        <sz val="12"/>
        <color indexed="8"/>
        <rFont val="Arial"/>
        <family val="2"/>
        <charset val="204"/>
      </rPr>
      <t>(О)</t>
    </r>
  </si>
  <si>
    <r>
      <t xml:space="preserve">Подрозетник гипс не сборной черный М </t>
    </r>
    <r>
      <rPr>
        <b/>
        <sz val="12"/>
        <color indexed="8"/>
        <rFont val="Arial"/>
        <family val="2"/>
        <charset val="204"/>
      </rPr>
      <t>(О)</t>
    </r>
  </si>
  <si>
    <r>
      <t xml:space="preserve">Подрозетник гипс сборной черный П </t>
    </r>
    <r>
      <rPr>
        <b/>
        <sz val="12"/>
        <color indexed="8"/>
        <rFont val="Arial"/>
        <family val="2"/>
        <charset val="204"/>
      </rPr>
      <t>(О)</t>
    </r>
  </si>
  <si>
    <r>
      <t>Подрозетник гипс сборной черный М</t>
    </r>
    <r>
      <rPr>
        <b/>
        <sz val="12"/>
        <color indexed="8"/>
        <rFont val="Arial"/>
        <family val="2"/>
        <charset val="204"/>
      </rPr>
      <t xml:space="preserve"> (О)</t>
    </r>
  </si>
  <si>
    <r>
      <t xml:space="preserve">Подрозетник евро сборной глубокий </t>
    </r>
    <r>
      <rPr>
        <b/>
        <sz val="12"/>
        <rFont val="Arial"/>
        <family val="2"/>
        <charset val="204"/>
      </rPr>
      <t>(О)</t>
    </r>
  </si>
  <si>
    <r>
      <t xml:space="preserve">Подрозетник евро сборной с шурупом цветной </t>
    </r>
    <r>
      <rPr>
        <b/>
        <sz val="12"/>
        <rFont val="Arial"/>
        <family val="2"/>
        <charset val="204"/>
      </rPr>
      <t>(О)</t>
    </r>
  </si>
  <si>
    <r>
      <t xml:space="preserve">Подрозетник евро сборной </t>
    </r>
    <r>
      <rPr>
        <b/>
        <sz val="12"/>
        <rFont val="Arial"/>
        <family val="2"/>
        <charset val="204"/>
      </rPr>
      <t>(О)</t>
    </r>
  </si>
  <si>
    <r>
      <t xml:space="preserve">Подрозетник евро не сборной </t>
    </r>
    <r>
      <rPr>
        <b/>
        <sz val="12"/>
        <rFont val="Arial"/>
        <family val="2"/>
        <charset val="204"/>
      </rPr>
      <t>(О)</t>
    </r>
  </si>
  <si>
    <t>Коробки монтажные пластиковые</t>
  </si>
  <si>
    <r>
      <t xml:space="preserve">Распред коробка 200*200*70 (гипсокартон) </t>
    </r>
    <r>
      <rPr>
        <b/>
        <sz val="12"/>
        <color indexed="8"/>
        <rFont val="Arial"/>
        <family val="2"/>
        <charset val="204"/>
      </rPr>
      <t>(А)</t>
    </r>
  </si>
  <si>
    <r>
      <t xml:space="preserve">Распред коробка 200*200*70 (бетон) </t>
    </r>
    <r>
      <rPr>
        <b/>
        <sz val="12"/>
        <color indexed="8"/>
        <rFont val="Arial"/>
        <family val="2"/>
        <charset val="204"/>
      </rPr>
      <t>(А)</t>
    </r>
  </si>
  <si>
    <r>
      <t>Распред коробка 160*160*65 (гипсокартон)</t>
    </r>
    <r>
      <rPr>
        <b/>
        <sz val="12"/>
        <color indexed="8"/>
        <rFont val="Arial"/>
        <family val="2"/>
        <charset val="204"/>
      </rPr>
      <t xml:space="preserve"> (А)</t>
    </r>
  </si>
  <si>
    <r>
      <t xml:space="preserve">Распред коробка 160*160*65 (бетон) </t>
    </r>
    <r>
      <rPr>
        <b/>
        <sz val="12"/>
        <color indexed="8"/>
        <rFont val="Arial"/>
        <family val="2"/>
        <charset val="204"/>
      </rPr>
      <t>(А)</t>
    </r>
  </si>
  <si>
    <r>
      <t xml:space="preserve">Распред коробка 130*130*55 (гипсокартон) </t>
    </r>
    <r>
      <rPr>
        <b/>
        <sz val="12"/>
        <color indexed="8"/>
        <rFont val="Arial"/>
        <family val="2"/>
        <charset val="204"/>
      </rPr>
      <t>(А)</t>
    </r>
  </si>
  <si>
    <r>
      <t xml:space="preserve">Распред коробка 130*130*55 (бетон) </t>
    </r>
    <r>
      <rPr>
        <b/>
        <sz val="12"/>
        <color indexed="8"/>
        <rFont val="Arial"/>
        <family val="2"/>
        <charset val="204"/>
      </rPr>
      <t>(А)</t>
    </r>
  </si>
  <si>
    <r>
      <t xml:space="preserve">Распред коробка 100*100*45 (гипсокартон) </t>
    </r>
    <r>
      <rPr>
        <b/>
        <sz val="12"/>
        <color indexed="8"/>
        <rFont val="Arial"/>
        <family val="2"/>
        <charset val="204"/>
      </rPr>
      <t>(А)</t>
    </r>
  </si>
  <si>
    <r>
      <t xml:space="preserve">Распред коробка 100*100*45 (бетон) </t>
    </r>
    <r>
      <rPr>
        <b/>
        <sz val="12"/>
        <color indexed="8"/>
        <rFont val="Arial"/>
        <family val="2"/>
        <charset val="204"/>
      </rPr>
      <t>(А)</t>
    </r>
  </si>
  <si>
    <r>
      <t xml:space="preserve">Распред коробка  85*85*45 (гипсокартон) </t>
    </r>
    <r>
      <rPr>
        <b/>
        <sz val="12"/>
        <color indexed="8"/>
        <rFont val="Arial"/>
        <family val="2"/>
        <charset val="204"/>
      </rPr>
      <t>(А)</t>
    </r>
  </si>
  <si>
    <r>
      <t xml:space="preserve">Распред коробка  85*85*45 (бетон) </t>
    </r>
    <r>
      <rPr>
        <b/>
        <sz val="12"/>
        <color indexed="8"/>
        <rFont val="Arial"/>
        <family val="2"/>
        <charset val="204"/>
      </rPr>
      <t>(А)</t>
    </r>
  </si>
  <si>
    <r>
      <t xml:space="preserve">Доза распаячная 120х100х50 (бетон)  </t>
    </r>
    <r>
      <rPr>
        <b/>
        <sz val="12"/>
        <rFont val="Arial"/>
        <family val="2"/>
        <charset val="204"/>
      </rPr>
      <t>(О)</t>
    </r>
  </si>
  <si>
    <r>
      <t xml:space="preserve">Доза распаячная 92х92х45 (бетон)  </t>
    </r>
    <r>
      <rPr>
        <b/>
        <sz val="12"/>
        <rFont val="Arial"/>
        <family val="2"/>
        <charset val="204"/>
      </rPr>
      <t>(О)</t>
    </r>
  </si>
  <si>
    <r>
      <t xml:space="preserve">Ǿ100Г Доза гипс П  </t>
    </r>
    <r>
      <rPr>
        <b/>
        <sz val="12"/>
        <color indexed="8"/>
        <rFont val="Arial"/>
        <family val="2"/>
        <charset val="204"/>
      </rPr>
      <t>(О)</t>
    </r>
  </si>
  <si>
    <r>
      <t xml:space="preserve">Ǿ100Г Доза гипс М  </t>
    </r>
    <r>
      <rPr>
        <b/>
        <sz val="12"/>
        <color indexed="8"/>
        <rFont val="Arial"/>
        <family val="2"/>
        <charset val="204"/>
      </rPr>
      <t>(О)</t>
    </r>
  </si>
  <si>
    <r>
      <t xml:space="preserve">Ǿ80Г Доза гипс П  </t>
    </r>
    <r>
      <rPr>
        <b/>
        <sz val="12"/>
        <color indexed="8"/>
        <rFont val="Arial"/>
        <family val="2"/>
        <charset val="204"/>
      </rPr>
      <t>(О)</t>
    </r>
  </si>
  <si>
    <r>
      <t xml:space="preserve">Ǿ80Г Доза гипс М  </t>
    </r>
    <r>
      <rPr>
        <b/>
        <sz val="12"/>
        <color indexed="8"/>
        <rFont val="Arial"/>
        <family val="2"/>
        <charset val="204"/>
      </rPr>
      <t>(О)</t>
    </r>
  </si>
  <si>
    <r>
      <t xml:space="preserve">Ǿ100 Доза под штукатурку </t>
    </r>
    <r>
      <rPr>
        <b/>
        <sz val="12"/>
        <color indexed="8"/>
        <rFont val="Arial"/>
        <family val="2"/>
        <charset val="204"/>
      </rPr>
      <t>(О)</t>
    </r>
  </si>
  <si>
    <r>
      <t xml:space="preserve">Ǿ80 Доза под штукатурку </t>
    </r>
    <r>
      <rPr>
        <b/>
        <sz val="12"/>
        <color indexed="8"/>
        <rFont val="Arial"/>
        <family val="2"/>
        <charset val="204"/>
      </rPr>
      <t>(О)</t>
    </r>
  </si>
  <si>
    <r>
      <t xml:space="preserve">Ǿ70 Доза под штукатурку </t>
    </r>
    <r>
      <rPr>
        <b/>
        <sz val="12"/>
        <color indexed="8"/>
        <rFont val="Arial"/>
        <family val="2"/>
        <charset val="204"/>
      </rPr>
      <t>(О)</t>
    </r>
  </si>
  <si>
    <t>Коробки распределительные пластиковые внутреннего монтажа (Доза)</t>
  </si>
  <si>
    <r>
      <t xml:space="preserve">Р7 без клемы распредкоробка наружная 9х9х5 </t>
    </r>
    <r>
      <rPr>
        <b/>
        <sz val="12"/>
        <rFont val="Arial"/>
        <family val="2"/>
        <charset val="204"/>
      </rPr>
      <t>(О)</t>
    </r>
  </si>
  <si>
    <r>
      <t xml:space="preserve">Р4 с клемой  85*85 распредкоробка наружная  </t>
    </r>
    <r>
      <rPr>
        <b/>
        <sz val="12"/>
        <rFont val="Arial"/>
        <family val="2"/>
        <charset val="204"/>
      </rPr>
      <t>(Б)</t>
    </r>
  </si>
  <si>
    <r>
      <t xml:space="preserve">Коробка герметичная наружная Р\ 2 Стекло 10х10х4 </t>
    </r>
    <r>
      <rPr>
        <b/>
        <sz val="12"/>
        <color indexed="8"/>
        <rFont val="Arial"/>
        <family val="2"/>
        <charset val="204"/>
      </rPr>
      <t>(О)</t>
    </r>
  </si>
  <si>
    <r>
      <t xml:space="preserve">Коробка герметичная наружная Р\ 2  Белая 10х10х4 </t>
    </r>
    <r>
      <rPr>
        <b/>
        <sz val="12"/>
        <color indexed="8"/>
        <rFont val="Arial"/>
        <family val="2"/>
        <charset val="204"/>
      </rPr>
      <t>(О)</t>
    </r>
  </si>
  <si>
    <t xml:space="preserve"> Р2 стекло      Р7</t>
  </si>
  <si>
    <r>
      <t xml:space="preserve">Коробка герметичная наружная Р2 с клемой 8х8х3 </t>
    </r>
    <r>
      <rPr>
        <b/>
        <sz val="12"/>
        <color indexed="8"/>
        <rFont val="Arial"/>
        <family val="2"/>
        <charset val="204"/>
      </rPr>
      <t>(Б)</t>
    </r>
  </si>
  <si>
    <r>
      <t xml:space="preserve">Коробка герметичная наружная Р\ 2 Квадратная  8х8х3 </t>
    </r>
    <r>
      <rPr>
        <b/>
        <sz val="12"/>
        <color indexed="8"/>
        <rFont val="Arial"/>
        <family val="2"/>
        <charset val="204"/>
      </rPr>
      <t>(О)</t>
    </r>
  </si>
  <si>
    <r>
      <t xml:space="preserve">Коробка герметичная наружная Р1 с клемой 7,5х3 </t>
    </r>
    <r>
      <rPr>
        <b/>
        <sz val="12"/>
        <color indexed="8"/>
        <rFont val="Arial"/>
        <family val="2"/>
        <charset val="204"/>
      </rPr>
      <t>(Б)</t>
    </r>
  </si>
  <si>
    <r>
      <t xml:space="preserve">Коробка герметичная наружная Р\1 Круглая 7,5х3 </t>
    </r>
    <r>
      <rPr>
        <b/>
        <sz val="12"/>
        <color indexed="8"/>
        <rFont val="Arial"/>
        <family val="2"/>
        <charset val="204"/>
      </rPr>
      <t>(О)</t>
    </r>
  </si>
  <si>
    <t xml:space="preserve">       Р1         Р2</t>
  </si>
  <si>
    <t xml:space="preserve">Коробки распределительные пластиковые наружного монтажа </t>
  </si>
  <si>
    <r>
      <t xml:space="preserve">Коробка под 3-4 автомата, с крышкой Карлик </t>
    </r>
    <r>
      <rPr>
        <b/>
        <sz val="12"/>
        <rFont val="Arial"/>
        <family val="2"/>
        <charset val="204"/>
      </rPr>
      <t>(Б)</t>
    </r>
  </si>
  <si>
    <r>
      <t xml:space="preserve">Коробка под 1-2 автомата, с крышкой Карлик </t>
    </r>
    <r>
      <rPr>
        <b/>
        <sz val="12"/>
        <rFont val="Arial"/>
        <family val="2"/>
        <charset val="204"/>
      </rPr>
      <t>(Б)</t>
    </r>
  </si>
  <si>
    <r>
      <t xml:space="preserve">К6, коробка под 3-6 автоматов </t>
    </r>
    <r>
      <rPr>
        <b/>
        <sz val="12"/>
        <rFont val="Arial"/>
        <family val="2"/>
        <charset val="204"/>
      </rPr>
      <t>(О)</t>
    </r>
  </si>
  <si>
    <r>
      <t xml:space="preserve">К4, коробка под 3-4 автомата </t>
    </r>
    <r>
      <rPr>
        <b/>
        <sz val="12"/>
        <rFont val="Arial"/>
        <family val="2"/>
        <charset val="204"/>
      </rPr>
      <t>(О)</t>
    </r>
  </si>
  <si>
    <r>
      <t xml:space="preserve">К2, коробка под 1-2 автомата </t>
    </r>
    <r>
      <rPr>
        <b/>
        <sz val="12"/>
        <rFont val="Arial"/>
        <family val="2"/>
        <charset val="204"/>
      </rPr>
      <t>(О)</t>
    </r>
  </si>
  <si>
    <t>Корпуса пластиковые под автоматы</t>
  </si>
  <si>
    <t>ОПТ, грн.</t>
  </si>
  <si>
    <t>уп.</t>
  </si>
  <si>
    <t>Наименование</t>
  </si>
  <si>
    <t xml:space="preserve">№ </t>
  </si>
  <si>
    <t>Коробки электроустановочные</t>
  </si>
  <si>
    <t>Самокл. этик. 200х100 мм "Напр.к эвак.вых. напр.вниз"</t>
  </si>
  <si>
    <t>YPC30-2010NEV-NAPRVN</t>
  </si>
  <si>
    <t>Самокл. этик. 200х100 мм "Напр.к эвак.вых. напр.вверх"</t>
  </si>
  <si>
    <t>YPC30-2010NEV-NAPRVV</t>
  </si>
  <si>
    <t>Самокл. этик. 200х100 мм "Напр.к эвак.вых. нал.вниз"</t>
  </si>
  <si>
    <t>YPC30-2010NEV-NALVN</t>
  </si>
  <si>
    <t>Самокл. этик. 200х100 мм "Напр.к эвак.вых. нал.вверх"</t>
  </si>
  <si>
    <t>YPC30-2010NEV-NALVV</t>
  </si>
  <si>
    <t>Самокл. этик. 200х100 мм "Напр. к эвак. выходу прямо"</t>
  </si>
  <si>
    <t>YPC30-2010NEV-PRM</t>
  </si>
  <si>
    <t>Самокл. этик. 200х100 мм "Напр. к эвак. выходу направо"</t>
  </si>
  <si>
    <t>YPC30-2010NEV-NAPR</t>
  </si>
  <si>
    <t>Самокл. этик. 200х100 мм "Напр. к эвак. выходу налево"</t>
  </si>
  <si>
    <t>YPC30-2010NEV-NAL</t>
  </si>
  <si>
    <t>Самокл. этик. 200х100 мм "ЗАПАСНЫЙ ВЫХОД"</t>
  </si>
  <si>
    <t>YPC30-2010ZAPV</t>
  </si>
  <si>
    <t>Самокл. этик. 200х100 мм "ВЫХОД"</t>
  </si>
  <si>
    <t>YPC30-2010V</t>
  </si>
  <si>
    <t>Самокл. этик. 150х150мм "Напр.к эвак.вых.по лест.напр.вниз"</t>
  </si>
  <si>
    <t>YPC30-150NEV-LNAPRVN</t>
  </si>
  <si>
    <t>Самокл. этик. 150х150мм "Напр.к эвак.вых.по лест.напр.вверх"</t>
  </si>
  <si>
    <t>YPC30-150NEV-LNAPRVV</t>
  </si>
  <si>
    <t>Самокл. этик. 150х150мм "Напр.к эвак.вых.по лест.нал.вниз"</t>
  </si>
  <si>
    <t>YPC30-150NEV-LNALVN</t>
  </si>
  <si>
    <t>Самокл. этик. 150х150мм "Напр.к эвак.вых.по лест.нал.вверх"</t>
  </si>
  <si>
    <t>YPC30-150NEV-LNALVV</t>
  </si>
  <si>
    <t>Самокл. этик. 150х150мм "Выход здесь" (правосторонний)</t>
  </si>
  <si>
    <t>YPC30-150VZ-PSTR</t>
  </si>
  <si>
    <t>Самокл. этик. 150х150мм "Выход здесь" (левосторонний)</t>
  </si>
  <si>
    <t>YPC30-150VZ-LSTR</t>
  </si>
  <si>
    <t>Самокл. этик. 100х50 мм "Напр.к эвак.вых. напр.вниз"</t>
  </si>
  <si>
    <t>YPC30-105NEV-NAPRVN</t>
  </si>
  <si>
    <t>Самокл. этик. 100х50 мм "Напр.к эвак.вых. напр.вверх"</t>
  </si>
  <si>
    <t>YPC30-105NEV-NAPRVV</t>
  </si>
  <si>
    <t>Самокл. этик. 100х50 мм "Напр.к эвак.вых. нал.вниз"</t>
  </si>
  <si>
    <t>YPC30-105NEV-NALVN</t>
  </si>
  <si>
    <t>Самокл. этик. 100х50 мм "Напр.к эвак.вых. нал.вверх"</t>
  </si>
  <si>
    <t>YPC30-105NEV-NALVV</t>
  </si>
  <si>
    <t>Самокл. этик. 100х50 мм "Напр.к эвак. выходу прямо"</t>
  </si>
  <si>
    <t>YPC30-105NEV-PRM</t>
  </si>
  <si>
    <t>Самокл. этик. 100х50 мм "Напр.к эвак. выходу направо"</t>
  </si>
  <si>
    <t>YPC30-105NEV-NAPR</t>
  </si>
  <si>
    <t>Самокл. этик. 100х50 мм "Напр.к эвак. выходу налево"</t>
  </si>
  <si>
    <t>YPC30-105NEV-NAL</t>
  </si>
  <si>
    <t>Самокл. этик. 100х50 мм "ЗАПАСНЫЙ ВЫХОД"</t>
  </si>
  <si>
    <t>YPC30-105ZAPV</t>
  </si>
  <si>
    <t>Самокл. этик. 100х50 мм "ВЫХОД"</t>
  </si>
  <si>
    <t>YPC30-105V</t>
  </si>
  <si>
    <t>Самокл. этик.  50х50мм "Напр.к эвак.вых.по лест.напр.вниз"</t>
  </si>
  <si>
    <t>YPC30-50NEV-LNAPRVN</t>
  </si>
  <si>
    <t>Самокл. этик.  50х50мм "Напр.к эвак.вых.по лест.напр.вверх"</t>
  </si>
  <si>
    <t>YPC30-50NEV-LNAPRVV</t>
  </si>
  <si>
    <t>Самокл. этик.  50х50мм "Напр.к эвак.вых.по лест.нал.вниз"</t>
  </si>
  <si>
    <t>YPC30-50NEV-LNALVN</t>
  </si>
  <si>
    <t>Самокл. этик.  50х50мм "Напр.к эвак.вых.по лест.нал.вверх"</t>
  </si>
  <si>
    <t>YPC30-50NEV-LNALVV</t>
  </si>
  <si>
    <t>Самокл. этик.  50х50мм "Выход здесь" (правосторонний)</t>
  </si>
  <si>
    <t>YPC30-50VZ-PSTR</t>
  </si>
  <si>
    <t>Самокл. этик.  50х50мм "Выход здесь" (левосторонний)</t>
  </si>
  <si>
    <t>YPC30-50VZ-LSTR</t>
  </si>
  <si>
    <t xml:space="preserve">                04.04.01.2 Знаки направления движения</t>
  </si>
  <si>
    <t>Самокл. этикетка Ф180мм "Проход запрещен"</t>
  </si>
  <si>
    <t>YPC40-PRZAP-1-010</t>
  </si>
  <si>
    <t>Самокл. этикетка Ф180мм "Курить здесь"</t>
  </si>
  <si>
    <t>YPC40-KURIT-1-010</t>
  </si>
  <si>
    <t>Самокл. этикетка Ф180мм "Запрещается пользоваться открытым огнем и курить"</t>
  </si>
  <si>
    <t>YPC40-ZPKUR-1-010</t>
  </si>
  <si>
    <t>Самокл. этикетка 210х297 мм, символ "Опасно"</t>
  </si>
  <si>
    <t>YPC10-OPASN-6-020</t>
  </si>
  <si>
    <t>Самокл. этикетка 200х100 мм, "Стой! Напряжение!"</t>
  </si>
  <si>
    <t>YPC10-STNAP-5-010</t>
  </si>
  <si>
    <t>Самокл. этикетка 200х100 мм, "Не открывать! Работают люди"</t>
  </si>
  <si>
    <t>YPC10-NEOTK-5-010</t>
  </si>
  <si>
    <t>Самокл. этикетка 200х100 мм, "Не влезай! Убьет!"</t>
  </si>
  <si>
    <t>YPC10-NEVLZ-5-010</t>
  </si>
  <si>
    <t>Самокл. этикетка 200х100 мм, "Не включать! Работают люди"</t>
  </si>
  <si>
    <t>YPC10-NEVKL-5-010</t>
  </si>
  <si>
    <t>Самокл. этикетка 200х100 мм, "Не включать! Работа на линии"</t>
  </si>
  <si>
    <t>YPC10-NEVKR-5-010</t>
  </si>
  <si>
    <t>Самокл. этикетка 200х100 мм, "Заземлено"</t>
  </si>
  <si>
    <t>YPC10-ZAZEM-5-010</t>
  </si>
  <si>
    <t>Самокл. этикетка 160х160х160, символ "Молния"</t>
  </si>
  <si>
    <t>YPC30-MOLNI-6-100</t>
  </si>
  <si>
    <t>Самокл. этикетка 150х150 мм, "Работать здесь"</t>
  </si>
  <si>
    <t>YPC20-RABZD-2-010</t>
  </si>
  <si>
    <t>Самокл. этикетка 150х150 мм, "Пожароопасно"</t>
  </si>
  <si>
    <t>YPC20-POGOP-2-010</t>
  </si>
  <si>
    <t>Самокл. этикетка 150х150 мм, "Пожарный кран"</t>
  </si>
  <si>
    <t>YPC10-POGKR-5-010</t>
  </si>
  <si>
    <t>Самокл. этикетка 150х150 мм, "Огнетушитель"</t>
  </si>
  <si>
    <t>YPC20-OGNET-2-010</t>
  </si>
  <si>
    <t>Самокл. этикетка 150х150 мм, "Медицинская аптечка"</t>
  </si>
  <si>
    <t>YPC20-MEDAP-2-010</t>
  </si>
  <si>
    <t>Самокл. этикетка 150х150 мм, "Внимание опасность"</t>
  </si>
  <si>
    <t>YPC20-VNOPS-2-010</t>
  </si>
  <si>
    <t>Самокл. этикетка 150х150 мм, "Влезать здесь"</t>
  </si>
  <si>
    <t>YPC20-VLZZD-2-010</t>
  </si>
  <si>
    <t>Самокл. этикетка 130х130х130, символ "Молния"</t>
  </si>
  <si>
    <t>YPC30-MOLNI-5-100</t>
  </si>
  <si>
    <t>Самокл. этикетка 100х150 мм, символ "Опасно"</t>
  </si>
  <si>
    <t>YPC10-OPASN-4-100</t>
  </si>
  <si>
    <t>Самокл. этикетка 100х100х100, символ "Молния"</t>
  </si>
  <si>
    <t>YPC30-MOLNI-4-096</t>
  </si>
  <si>
    <t>Самокл. этикетка  90х38 мм, символ "42В"</t>
  </si>
  <si>
    <t>YPC10-0042V-3-021</t>
  </si>
  <si>
    <t>Самокл. этикетка  90х38 мм, символ "380В"</t>
  </si>
  <si>
    <t>YPC10-0380V-3-021</t>
  </si>
  <si>
    <t>Самокл. этикетка  90х38 мм, символ "36В"</t>
  </si>
  <si>
    <t>YPC10-0036V-3-021</t>
  </si>
  <si>
    <t>Самокл. этикетка  90х38 мм, символ "24В"</t>
  </si>
  <si>
    <t>YPC10-0024V-3-021</t>
  </si>
  <si>
    <t>Самокл. этикетка  90х38 мм, символ "220В"</t>
  </si>
  <si>
    <t>YPC10-0220V-3-021</t>
  </si>
  <si>
    <t>Самокл. этикетка  90х38 мм, символ "12В"</t>
  </si>
  <si>
    <t>YPC10-0012V-3-021</t>
  </si>
  <si>
    <t>Самокл. этикетка  85х85х85, символ "Молния"</t>
  </si>
  <si>
    <t>YPC30-MOLNI-3-096</t>
  </si>
  <si>
    <t>Самокл. этикетка  77х52 мм, символ "Опасно"</t>
  </si>
  <si>
    <t>YPC10-OPASN-2-020</t>
  </si>
  <si>
    <t>Самокл. этикетка  50х50х50, символ "Молния"</t>
  </si>
  <si>
    <t>YPC30-MOLNI-2-110</t>
  </si>
  <si>
    <t>Самокл. этикетка  40х20 мм, символ "42В"</t>
  </si>
  <si>
    <t>YPC10-0042V-1-100</t>
  </si>
  <si>
    <t>Самокл. этикетка  40х20 мм, символ "380В"</t>
  </si>
  <si>
    <t>YPC10-0380V-1-100</t>
  </si>
  <si>
    <t>Самокл. этикетка  40х20 мм, символ "36В"</t>
  </si>
  <si>
    <t>YPC10-0036V-1-100</t>
  </si>
  <si>
    <t>Самокл. этикетка  40х20 мм, символ "24В"</t>
  </si>
  <si>
    <t>YPC10-0024V-1-100</t>
  </si>
  <si>
    <t>Самокл. этикетка  40х20 мм, символ "220В"</t>
  </si>
  <si>
    <t>YPC10-0220V-1-100</t>
  </si>
  <si>
    <t>Самокл. этикетка  40х20 мм, символ "12В"</t>
  </si>
  <si>
    <t>YPC10-0012V-1-100</t>
  </si>
  <si>
    <t>Самокл. этикетка  30х30 мм, символ "Заземление"</t>
  </si>
  <si>
    <t>YPC20-ZAZEM-1-096</t>
  </si>
  <si>
    <t>Самокл. этикетка  25х25х25, символ "Молния"</t>
  </si>
  <si>
    <t>YPC30-MOLNI-1-100</t>
  </si>
  <si>
    <t xml:space="preserve">                04.04.01.1 Знаки электробезопасности</t>
  </si>
  <si>
    <t>Строительно-монтажная клемма СМК 773-328 IEK</t>
  </si>
  <si>
    <t>UKZ-001-328</t>
  </si>
  <si>
    <t>Строительно-монтажная клемма СМК 773-328 (4 шт/упак) IEK</t>
  </si>
  <si>
    <t>UKZ-004-328</t>
  </si>
  <si>
    <t>Строительно-монтажная клемма СМК 773-326 IEK</t>
  </si>
  <si>
    <t>UKZ-001-326</t>
  </si>
  <si>
    <t>Строительно-монтажная клемма СМК 773-326 (4 шт/упак) IEK</t>
  </si>
  <si>
    <t>UKZ-004-326</t>
  </si>
  <si>
    <t>Строительно-монтажная клемма СМК 773-324 IEK</t>
  </si>
  <si>
    <t>UKZ-001-324</t>
  </si>
  <si>
    <t>Строительно-монтажная клемма СМК 773-324 (4 шт/упак) IEK</t>
  </si>
  <si>
    <t>UKZ-004-324</t>
  </si>
  <si>
    <t>Строительно-монтажная клемма СМК 773-322 IEK</t>
  </si>
  <si>
    <t>UKZ-001-322</t>
  </si>
  <si>
    <t>Строительно-монтажная клемма СМК 773-322 (4 шт/упак) IEK</t>
  </si>
  <si>
    <t>UKZ-004-322</t>
  </si>
  <si>
    <t>Строительно-монтажная клемма СМК 773-308 IEK</t>
  </si>
  <si>
    <t>UKZ-001-308</t>
  </si>
  <si>
    <t>Cтроительно-монтажная клемма СМК 773-308 (4 шт/упак) IEK</t>
  </si>
  <si>
    <t>UKZ-004-308</t>
  </si>
  <si>
    <t>Строительно-монтажная клемма СМК 773-306 IEK</t>
  </si>
  <si>
    <t>UKZ-001-306</t>
  </si>
  <si>
    <t>Строительно-монтажная клемма СМК 773-306 (4 шт/упак) IEK</t>
  </si>
  <si>
    <t>UKZ-004-306</t>
  </si>
  <si>
    <t>Строительно-монтажная клемма СМК 773-304 IEK</t>
  </si>
  <si>
    <t>UKZ-001-304</t>
  </si>
  <si>
    <t>Строительно-монтажная клемма СМК 773-304 (4 шт/упак) IEK</t>
  </si>
  <si>
    <t>UKZ-004-304</t>
  </si>
  <si>
    <t>Строительно-монтажная клемма СМК 773-302 IEK</t>
  </si>
  <si>
    <t>UKZ-001-302</t>
  </si>
  <si>
    <t>Строительно-монтажная клемма СМК 773-302 (4 шт/упак) IEK</t>
  </si>
  <si>
    <t>UKZ-004-302</t>
  </si>
  <si>
    <t>Строительно-монтажная клемма СМК 222-415 IEK</t>
  </si>
  <si>
    <t>UKZ-001-415</t>
  </si>
  <si>
    <t>Строительно-монтажная клемма СМК 222-415 (4 шт/упак) IEK</t>
  </si>
  <si>
    <t>UKZ-004-415</t>
  </si>
  <si>
    <t>Строительно-монтажная клемма СМК 222-413 IEK</t>
  </si>
  <si>
    <t>UKZ-001-413</t>
  </si>
  <si>
    <t>Строительно-монтажная клемма СМК 222-413 (4 шт/упак) IEK</t>
  </si>
  <si>
    <t>UKZ-004-413</t>
  </si>
  <si>
    <t>Строительно-монтажная клемма СМК 222-412 IEK</t>
  </si>
  <si>
    <t>UKZ-001-412</t>
  </si>
  <si>
    <t>Строительно-монтажная клемма СМК 222-412 (4 шт/упак) IEK</t>
  </si>
  <si>
    <t>UKZ-004-412</t>
  </si>
  <si>
    <t xml:space="preserve">                10.01.01.0 Строительно-монтажные клеммы СМК</t>
  </si>
  <si>
    <t>Маркер МК3- 6мм символ "С"  350шт/ролл</t>
  </si>
  <si>
    <t>UMK30-C</t>
  </si>
  <si>
    <t>Маркер МК3- 6мм символ "В"  350шт/ролл</t>
  </si>
  <si>
    <t>UMK30-B</t>
  </si>
  <si>
    <t>Маркер МК3- 6мм символ "А"  350шт/ролл</t>
  </si>
  <si>
    <t>UMK30-A</t>
  </si>
  <si>
    <t>Маркер МК3- 6мм символ "N"  350шт/ролл</t>
  </si>
  <si>
    <t>UMK30-N</t>
  </si>
  <si>
    <t>Маркер МК3- 6мм символ "9"  350шт/ролл</t>
  </si>
  <si>
    <t>UMK30-9</t>
  </si>
  <si>
    <t>Маркер МК3- 6мм символ "8"  350шт/ролл</t>
  </si>
  <si>
    <t>UMK30-8</t>
  </si>
  <si>
    <t>Маркер МК3- 6мм символ "7"  350шт/ролл</t>
  </si>
  <si>
    <t>UMK30-7</t>
  </si>
  <si>
    <t>Маркер МК3- 6мм символ "6"  350шт/ролл</t>
  </si>
  <si>
    <t>UMK30-6</t>
  </si>
  <si>
    <t>Маркер МК3- 6мм символ "5"  350шт/ролл</t>
  </si>
  <si>
    <t>UMK30-5</t>
  </si>
  <si>
    <t>Маркер МК3- 6мм символ "4"  350шт/ролл</t>
  </si>
  <si>
    <t>UMK30-4</t>
  </si>
  <si>
    <t>Маркер МК3- 6мм символ "3"  350шт/ролл</t>
  </si>
  <si>
    <t>UMK30-3</t>
  </si>
  <si>
    <t>Маркер МК3- 6мм символ "2"  350шт/ролл</t>
  </si>
  <si>
    <t>UMK30-2</t>
  </si>
  <si>
    <t>Маркер МК3- 6мм символ "1"  350шт/ролл</t>
  </si>
  <si>
    <t>UMK30-1</t>
  </si>
  <si>
    <t>Маркер МК3- 6мм символ "0"  350шт/ролл</t>
  </si>
  <si>
    <t>UMK30-0</t>
  </si>
  <si>
    <t>Маркер МК3- 10мм символ "С"  180шт/ролл</t>
  </si>
  <si>
    <t>UMK40-C</t>
  </si>
  <si>
    <t>Маркер МК3- 10мм символ "В"  180шт/ролл</t>
  </si>
  <si>
    <t>UMK40-B</t>
  </si>
  <si>
    <t>Маркер МК3- 10мм символ "А"  180шт/ролл</t>
  </si>
  <si>
    <t>UMK40-A</t>
  </si>
  <si>
    <t>Маркер МК3- 10мм символ "N"  180шт/ролл</t>
  </si>
  <si>
    <t>UMK40-N</t>
  </si>
  <si>
    <t>Маркер МК3- 10мм символ "9" 180шт/ролл</t>
  </si>
  <si>
    <t>UMK40-9</t>
  </si>
  <si>
    <t>Маркер МК3- 10мм символ "8"  180шт/ролл</t>
  </si>
  <si>
    <t>UMK40-8</t>
  </si>
  <si>
    <t>Маркер МК3- 10мм символ "7" 180шт/ролл</t>
  </si>
  <si>
    <t>UMK40-7</t>
  </si>
  <si>
    <t>Маркер МК3- 10мм символ "6"  180шт/ролл</t>
  </si>
  <si>
    <t>UMK40-6</t>
  </si>
  <si>
    <t>Маркер МК3- 10мм символ "5" 180шт/ролл</t>
  </si>
  <si>
    <t>UMK40-5</t>
  </si>
  <si>
    <t>Маркер МК3- 10мм символ "4"  180шт/ролл</t>
  </si>
  <si>
    <t>UMK40-4</t>
  </si>
  <si>
    <t>Маркер МК3- 10мм символ "3"  180шт/ролл</t>
  </si>
  <si>
    <t>UMK40-3</t>
  </si>
  <si>
    <t>Маркер МК3- 10мм символ "2"  180шт/ролл</t>
  </si>
  <si>
    <t>UMK40-2</t>
  </si>
  <si>
    <t>Маркер МК3- 10мм символ "1"  180шт/ролл</t>
  </si>
  <si>
    <t>UMK40-1</t>
  </si>
  <si>
    <t>Маркер МК3- 10мм символ "0"  180шт/ролл</t>
  </si>
  <si>
    <t>UMK40-0</t>
  </si>
  <si>
    <t>Маркер МК2- 4мм символ "С"  500шт/ролл</t>
  </si>
  <si>
    <t>UMK20-C</t>
  </si>
  <si>
    <t>Маркер МК2- 4мм символ "N"  500шт/ролл</t>
  </si>
  <si>
    <t>UMK20-N</t>
  </si>
  <si>
    <t>Маркер МК2- 4мм символ "B"  500шт/ролл</t>
  </si>
  <si>
    <t>UMK20-B</t>
  </si>
  <si>
    <t>Маркер МК2- 4мм символ "A"  500шт/ролл</t>
  </si>
  <si>
    <t>UMK20-A</t>
  </si>
  <si>
    <t>Маркер МК2- 4мм символ "9"  500шт/ролл</t>
  </si>
  <si>
    <t>UMK20-9</t>
  </si>
  <si>
    <t>Маркер МК2- 4мм символ "8"  500шт/ролл</t>
  </si>
  <si>
    <t>UMK20-8</t>
  </si>
  <si>
    <t>Маркер МК2- 4мм символ "7"  500шт/ролл</t>
  </si>
  <si>
    <t>UMK20-7</t>
  </si>
  <si>
    <t>Маркер МК2- 4мм символ "6"  500шт/ролл</t>
  </si>
  <si>
    <t>UMK20-6</t>
  </si>
  <si>
    <t>Маркер МК2- 4мм символ "5"  500шт/ролл</t>
  </si>
  <si>
    <t>UMK20-5</t>
  </si>
  <si>
    <t>Маркер МК2- 4мм символ "4"  500шт/ролл</t>
  </si>
  <si>
    <t>UMK20-4</t>
  </si>
  <si>
    <t>Маркер МК2- 4мм символ "3"  500шт/ролл</t>
  </si>
  <si>
    <t>UMK20-3</t>
  </si>
  <si>
    <t>Маркер МК2- 4мм символ "2"  500шт/ролл</t>
  </si>
  <si>
    <t>UMK20-2</t>
  </si>
  <si>
    <t>Маркер МК2- 4мм символ "1"  500шт/ролл</t>
  </si>
  <si>
    <t>UMK20-1</t>
  </si>
  <si>
    <t>Маркер МК2- 4мм символ "0"  500шт/ролл</t>
  </si>
  <si>
    <t>UMK20-0</t>
  </si>
  <si>
    <t>Маркер МК1- 2,5мм символ "С"  1000шт/ролл</t>
  </si>
  <si>
    <t>UMK10-C</t>
  </si>
  <si>
    <t>Маркер МК1- 2,5мм символ "В"  1000шт/ролл</t>
  </si>
  <si>
    <t>UMK10-B</t>
  </si>
  <si>
    <t>Маркер МК1- 2,5мм символ "А"  1000шт/ролл</t>
  </si>
  <si>
    <t>UMK10-A</t>
  </si>
  <si>
    <t>Маркер МК1- 2,5мм символ "N"  1000шт/ролл</t>
  </si>
  <si>
    <t>UMK10-N</t>
  </si>
  <si>
    <t>Маркер МК1- 2,5мм символ "9"  1000шт/ролл</t>
  </si>
  <si>
    <t>UMK10-9</t>
  </si>
  <si>
    <t>Маркер МК1- 2,5мм символ "8"  1000шт/ролл</t>
  </si>
  <si>
    <t>UMK10-8</t>
  </si>
  <si>
    <t>Маркер МК1- 2,5мм символ "7"  1000шт/ролл</t>
  </si>
  <si>
    <t>UMK10-7</t>
  </si>
  <si>
    <t>Маркер МК1- 2,5мм символ "6"  1000шт/ролл</t>
  </si>
  <si>
    <t>UMK10-6</t>
  </si>
  <si>
    <t>Маркер МК1- 2,5мм символ "5"  1000шт/ролл</t>
  </si>
  <si>
    <t>UMK10-5</t>
  </si>
  <si>
    <t>Маркер МК1- 2,5мм символ "4"  1000шт/ролл</t>
  </si>
  <si>
    <t>UMK10-4</t>
  </si>
  <si>
    <t>Маркер МК1- 2,5мм символ "3"  1000шт/ролл</t>
  </si>
  <si>
    <t>UMK10-3</t>
  </si>
  <si>
    <t>Маркер МК1- 2,5мм символ "2"  1000шт/ролл</t>
  </si>
  <si>
    <t>UMK10-2</t>
  </si>
  <si>
    <t>Маркер МК1- 2,5мм символ "1"  1000шт/ролл</t>
  </si>
  <si>
    <t>UMK10-1</t>
  </si>
  <si>
    <t>Маркер МК1- 2,5мм символ "0"  1000шт/ролл</t>
  </si>
  <si>
    <t>UMK10-0</t>
  </si>
  <si>
    <t>Маркер МК0- 1,5мм символ "N"  1000шт/ролл</t>
  </si>
  <si>
    <t>UMK00-N</t>
  </si>
  <si>
    <t>Маркер МК0- 1,5мм символ "C"  1000шт/ролл</t>
  </si>
  <si>
    <t>UMK00-C</t>
  </si>
  <si>
    <t>Маркер МК0- 1,5мм символ "B"  1000шт/ролл</t>
  </si>
  <si>
    <t>UMK00-B</t>
  </si>
  <si>
    <t>Маркер МК0- 1,5мм символ "A"  1000шт/ролл</t>
  </si>
  <si>
    <t>UMK00-A</t>
  </si>
  <si>
    <t>Маркер МК0- 1,5мм символ "9"  1000шт/ролл</t>
  </si>
  <si>
    <t>UMK00-9</t>
  </si>
  <si>
    <t>Маркер МК0- 1,5мм символ "8"  1000шт/ролл</t>
  </si>
  <si>
    <t>UMK00-8</t>
  </si>
  <si>
    <t>Маркер МК0- 1,5мм символ "7"  1000шт/ролл</t>
  </si>
  <si>
    <t>UMK00-7</t>
  </si>
  <si>
    <t>Маркер МК0- 1,5мм символ "6"  1000шт/ролл</t>
  </si>
  <si>
    <t>UMK00-6</t>
  </si>
  <si>
    <t>Маркер МК0- 1,5мм символ "5"  1000шт/ролл</t>
  </si>
  <si>
    <t>UMK00-5</t>
  </si>
  <si>
    <t>Маркер МК0- 1,5мм символ "4"  1000шт/ролл</t>
  </si>
  <si>
    <t>UMK00-4</t>
  </si>
  <si>
    <t>Маркер МК0- 1,5мм символ "3"  1000шт/ролл</t>
  </si>
  <si>
    <t>UMK00-3</t>
  </si>
  <si>
    <t>Маркер МК0- 1,5мм символ "2"  1000шт/ролл</t>
  </si>
  <si>
    <t>UMK00-2</t>
  </si>
  <si>
    <t>Маркер МК0- 1,5мм символ "1"  1000шт/ролл</t>
  </si>
  <si>
    <t>UMK00-1</t>
  </si>
  <si>
    <t>Маркер МК0- 1,5мм символ "0"  1000шт/ролл</t>
  </si>
  <si>
    <t>UMK00-0</t>
  </si>
  <si>
    <t xml:space="preserve">            10.04.01 Маркеры кабельные</t>
  </si>
  <si>
    <t>Шина PEN "земля-ноль" 8х12мм 26/2 26групп/креп по краям IEK</t>
  </si>
  <si>
    <t>YNN21-26-125</t>
  </si>
  <si>
    <t>Шина PEN "земля-ноль" 8х12мм 24/2 24групп/креп по краямIEK</t>
  </si>
  <si>
    <t>YNN21-24-100</t>
  </si>
  <si>
    <t>Шина PEN "земля-ноль" 8х12мм 24/1 24групп/креп по центру IEK</t>
  </si>
  <si>
    <t>YNN20-24-100</t>
  </si>
  <si>
    <t>Шина PEN "земля-ноль" 8х12мм 22/2 22групп/креп по краямIEK</t>
  </si>
  <si>
    <t>YNN21-22-100</t>
  </si>
  <si>
    <t>Шина PEN "земля-ноль" 8х12мм 22/1 22групп/креп по центру IEK</t>
  </si>
  <si>
    <t>YNN20-22-100</t>
  </si>
  <si>
    <t>Шина PEN "земля-ноль" 8х12мм 20/2 20групп/креп по краямIEK</t>
  </si>
  <si>
    <t>YNN21-20-100</t>
  </si>
  <si>
    <t>Шина PEN "земля-ноль" 8х12мм 20/1 20групп/креп по центру IEK</t>
  </si>
  <si>
    <t>YNN20-20-100</t>
  </si>
  <si>
    <t>Шина PEN "земля-ноль" 8х12мм 18/2 18групп/креп по краямIEK</t>
  </si>
  <si>
    <t>YNN21-18-100</t>
  </si>
  <si>
    <t>Шина PEN "земля-ноль" 8х12мм 18/1 18групп/креп по центру IEK</t>
  </si>
  <si>
    <t>YNN20-18-100</t>
  </si>
  <si>
    <t>Шина PEN "земля-ноль" 8х12мм 16/2 16групп/креп по краямIEK</t>
  </si>
  <si>
    <t>YNN21-16-100</t>
  </si>
  <si>
    <t>Шина PEN "земля-ноль" 8х12мм 16/1 16групп/креп по центру IEK</t>
  </si>
  <si>
    <t>YNN20-16-100</t>
  </si>
  <si>
    <t>Шина PEN "земля-ноль" 8х12мм 14/2 14групп/креп по краям IEK</t>
  </si>
  <si>
    <t>YNN21-14-100</t>
  </si>
  <si>
    <t>Шина PEN "земля-ноль" 8х12мм 14/1 14групп/креп по центру IEK</t>
  </si>
  <si>
    <t>YNN20-14-100</t>
  </si>
  <si>
    <t>Шина PEN "земля-ноль" 8х12мм 12/2 12групп/креп по краямIEK</t>
  </si>
  <si>
    <t>YNN21-12-100</t>
  </si>
  <si>
    <t>Шина PEN "земля-ноль" 8х12мм 12/1 12групп/креп по центру IEK</t>
  </si>
  <si>
    <t>YNN20-12-100</t>
  </si>
  <si>
    <t>Шина PEN "земля-ноль" 8х12мм 10/2 10групп/креп по краямIEK</t>
  </si>
  <si>
    <t>YNN21-10-100</t>
  </si>
  <si>
    <t>Шина PEN "земля-ноль" 8х12мм 10/1 10групп/креп по центру IEK</t>
  </si>
  <si>
    <t>YNN20-10-100</t>
  </si>
  <si>
    <t>Шина PEN "земля-ноль" 8х12мм  8/2 8групп/крепеж по краям IEK</t>
  </si>
  <si>
    <t>YNN21-08-100</t>
  </si>
  <si>
    <t>Шина PEN "земля-ноль" 8х12мм  8/1 8групп/креп по центру IEK</t>
  </si>
  <si>
    <t>YNN20-08-100</t>
  </si>
  <si>
    <t>Шина PEN "земля-ноль" 8х12мм  6/2 6групп/креп по краям IEK</t>
  </si>
  <si>
    <t>YNN21-06-100</t>
  </si>
  <si>
    <t>Шина PEN "земля-ноль" 8х12мм  6/1 6групп/креп по центру IEK</t>
  </si>
  <si>
    <t>YNN20-06-100</t>
  </si>
  <si>
    <t>Шина PEN "земля-ноль" 8х12мм  4/2 4группы/креп по краямIEK</t>
  </si>
  <si>
    <t>YNN21-04-100</t>
  </si>
  <si>
    <t>Шина PEN "земля-ноль" 8х12мм  4/1 4группы/креп по центру IEK</t>
  </si>
  <si>
    <t>YNN20-04-100</t>
  </si>
  <si>
    <t>Шина PEN "земля-ноль" 6х9мм 24/2 24групп/креп по краям IEK</t>
  </si>
  <si>
    <t>YNN11-24-100</t>
  </si>
  <si>
    <t>Шина PEN "земля-ноль" 6х9мм 24/1 24групп/креп по центру IEK</t>
  </si>
  <si>
    <t>YNN10-24-100</t>
  </si>
  <si>
    <t>Шина PEN "земля-ноль" 6х9мм 22/2 22групп/креп по краям IEK</t>
  </si>
  <si>
    <t>YNN11-22-100</t>
  </si>
  <si>
    <t>Шина PEN "земля-ноль" 6х9мм 22/1 22групп/креп по центру IEK</t>
  </si>
  <si>
    <t>YNN10-22-100</t>
  </si>
  <si>
    <t>Шина PEN "земля-ноль" 6х9мм 20/2 20групп/креп по краям IEK</t>
  </si>
  <si>
    <t>YNN11-20-100</t>
  </si>
  <si>
    <t>Шина PEN "земля-ноль" 6х9мм 20/1 20групп/креп по центру IEK</t>
  </si>
  <si>
    <t>YNN10-20-100</t>
  </si>
  <si>
    <t>Шина PEN "земля-ноль" 6х9мм 18/2 18групп/креп по краям IEK</t>
  </si>
  <si>
    <t>YNN11-18-100</t>
  </si>
  <si>
    <t>Шина PEN "земля-ноль" 6х9мм 18/1 18групп/креп по центру IEK</t>
  </si>
  <si>
    <t>YNN10-18-100</t>
  </si>
  <si>
    <t>Шина PEN "земля-ноль" 6х9мм 16/2 16групп/креп по краям IEK</t>
  </si>
  <si>
    <t>YNN11-16-100</t>
  </si>
  <si>
    <t>Шина PEN "земля-ноль" 6х9мм 16/1 16групп/креп по центру IEK</t>
  </si>
  <si>
    <t>YNN10-16-100</t>
  </si>
  <si>
    <t>Шина PEN "земля-ноль" 6х9мм 14/2 14групп/креп по краям IEK</t>
  </si>
  <si>
    <t>YNN11-14-100</t>
  </si>
  <si>
    <t>Шина PEN "земля-ноль" 6х9мм 14/1 14групп/креп по центру IEK</t>
  </si>
  <si>
    <t>YNN10-14-100</t>
  </si>
  <si>
    <t>Шина PEN "земля-ноль" 6х9мм 12/2 12групп/креп по краям IEK</t>
  </si>
  <si>
    <t>YNN11-12-100</t>
  </si>
  <si>
    <t>Шина PEN "земля-ноль" 6х9мм 12/1 12групп/креп по центру IEK</t>
  </si>
  <si>
    <t>YNN10-12-100</t>
  </si>
  <si>
    <t>Шина PEN "земля-ноль" 6х9мм 10/2 10групп/креп по краям IEK</t>
  </si>
  <si>
    <t>YNN11-10-100</t>
  </si>
  <si>
    <t>Шина PEN "земля-ноль" 6х9мм 10/1 10групп/креп по центру IEK</t>
  </si>
  <si>
    <t>YNN10-10-100</t>
  </si>
  <si>
    <t>Шина PEN "земля-ноль" 6х9мм  8/2 8групп/креп по краям IEK</t>
  </si>
  <si>
    <t>YNN11-08-100</t>
  </si>
  <si>
    <t>Шина PEN "земля-ноль" 6х9мм  8/1 8групп/креп по центру IEK</t>
  </si>
  <si>
    <t>YNN10-08-100</t>
  </si>
  <si>
    <t>Шина PEN "земля-ноль" 6х9мм  6/2 6групп/креп по краям IEK</t>
  </si>
  <si>
    <t>YNN11-06-100</t>
  </si>
  <si>
    <t>Шина PEN "земля-ноль" 6х9мм  6/1 6групп/креп по центр IEK</t>
  </si>
  <si>
    <t>YNN10-06-100</t>
  </si>
  <si>
    <t>Шина PEN "земля-ноль" 6х9мм  4/2 4группы/креп по краям IEK</t>
  </si>
  <si>
    <t>YNN11-04-100</t>
  </si>
  <si>
    <t>Шина PEN "земля-ноль" 6х9мм  4/1 4группы/креп по центр IEK</t>
  </si>
  <si>
    <t>YNN10-04-100</t>
  </si>
  <si>
    <t>Шина PE "земля" на одном угловом изол ШНИ-6х9-24-У1-Ж IEK</t>
  </si>
  <si>
    <t>YNN10-69-24C1-K05</t>
  </si>
  <si>
    <t>Шина PE "земля" на одном угловом изол ШНИ-6х9-22-У1-Ж IEK</t>
  </si>
  <si>
    <t>YNN10-69-22C1-K05</t>
  </si>
  <si>
    <t>Шина PE "земля" на одном угловом изол ШНИ-6х9-20-У1-Ж IEK</t>
  </si>
  <si>
    <t>YNN10-69-20C1-K05</t>
  </si>
  <si>
    <t>Шина PE "земля" на одном угловом изол ШНИ-6х9-18-У1-Ж IEK</t>
  </si>
  <si>
    <t>YNN10-69-18C1-K05</t>
  </si>
  <si>
    <t>Шина PE "земля" на одном угловом изол ШНИ-6х9-16-У1-Ж IEK</t>
  </si>
  <si>
    <t>YNN10-69-16C1-K05</t>
  </si>
  <si>
    <t>Шина PE "земля" на одном угловом изол ШНИ-6х9-14-У1-Ж IEK</t>
  </si>
  <si>
    <t>YNN10-69-14C1-K05</t>
  </si>
  <si>
    <t>Шина PE "земля" на одном угловом изол ШНИ-6х9-12-У1-Ж IEK</t>
  </si>
  <si>
    <t>YNN10-69-12C1-K05</t>
  </si>
  <si>
    <t>Шина PE "земля" на одном угловом изол ШНИ-6х9-10-У1-Ж IEK</t>
  </si>
  <si>
    <t>YNN10-69-10C1-K05</t>
  </si>
  <si>
    <t>Шина PE "земля" на одном угловом изол ШНИ-6х9- 8-У1-Ж IEK</t>
  </si>
  <si>
    <t>YNN10-69-8C1-K05</t>
  </si>
  <si>
    <t>Шина PE "земля" на одном угловом изол ШНИ-6х9- 6-У1-Ж IEK</t>
  </si>
  <si>
    <t>YNN10-69-6C1-K05</t>
  </si>
  <si>
    <t>Шина PE "земля" на одном угловом изол ШНИ-6х9- 4-У1-Ж IEK</t>
  </si>
  <si>
    <t>YNN10-69-4C1-K05</t>
  </si>
  <si>
    <t>Шина PE "земля" на двух угловых изол ШНИ-8х12-24-У2-Ж IEK</t>
  </si>
  <si>
    <t>YNN10-812-24C2-K05</t>
  </si>
  <si>
    <t>Шина PE "земля" на двух угловых изол ШНИ-8х12-22-У2-Ж IEK</t>
  </si>
  <si>
    <t>YNN10-812-22C2-K05</t>
  </si>
  <si>
    <t>Шина PE "земля" на двух угловых изол ШНИ-8х12-20-У2-Ж IEK</t>
  </si>
  <si>
    <t>YNN10-812-20C2-K05</t>
  </si>
  <si>
    <t>Шина PE "земля" на двух угловых изол ШНИ-8х12-18-У2-Ж IEK</t>
  </si>
  <si>
    <t>YNN10-812-18C2-K05</t>
  </si>
  <si>
    <t>Шина PE "земля" на двух угловых изол ШНИ-8х12-16-У2-Ж IEK</t>
  </si>
  <si>
    <t>YNN10-812-16C2-K05</t>
  </si>
  <si>
    <t>Шина PE "земля" на двух угловых изол ШНИ-8х12-14-У2-Ж IEK</t>
  </si>
  <si>
    <t>YNN10-812-14C2-K05</t>
  </si>
  <si>
    <t>Шина PE "земля" на двух угловых изол ШНИ-8х12-12-У2-Ж IEK</t>
  </si>
  <si>
    <t>YNN10-812-12C2-K05</t>
  </si>
  <si>
    <t>Шина PE "земля" на двух угловых изол ШНИ-8х12-10-У2-Ж IEK</t>
  </si>
  <si>
    <t>YNN10-812-10C2-K05</t>
  </si>
  <si>
    <t>Шина PE "земля" на двух угловых изол ШНИ-8х12- 8-У2-Ж IEK</t>
  </si>
  <si>
    <t>YNN10-812-8C2-K05</t>
  </si>
  <si>
    <t>Шина PE "земля" на двух угловых изол ШНИ-8х12- 6-У2-Ж IEK</t>
  </si>
  <si>
    <t>YNN10-812-6C2-K05</t>
  </si>
  <si>
    <t>Шина PE "земля" на двух угловых изол ШНИ-8х12- 4-У2-Ж IEK</t>
  </si>
  <si>
    <t>YNN10-812-4C2-K05</t>
  </si>
  <si>
    <t>Шина PE "земля" на двух угловых изол ШНИ-6х9-24-У2-Ж IEK</t>
  </si>
  <si>
    <t>YNN10-69-24C2-K05</t>
  </si>
  <si>
    <t>Шина PE "земля" на двух угловых изол ШНИ-6х9-22-У2-Ж IEK</t>
  </si>
  <si>
    <t>YNN10-69-22C2-K05</t>
  </si>
  <si>
    <t>Шина PE "земля" на двух угловых изол ШНИ-6х9-20-У2-Ж IEK</t>
  </si>
  <si>
    <t>YNN10-69-20C2-K05</t>
  </si>
  <si>
    <t>Шина PE "земля" на двух угловых изол ШНИ-6х9-18-У2-Ж IEK</t>
  </si>
  <si>
    <t>YNN10-69-18C2-K05</t>
  </si>
  <si>
    <t>Шина PE "земля" на двух угловых изол ШНИ-6х9-16-У2-Ж IEK</t>
  </si>
  <si>
    <t>YNN10-69-16C2-K05</t>
  </si>
  <si>
    <t>Шина PE "земля" на двух угловых изол ШНИ-6х9-14-У2-Ж IEK</t>
  </si>
  <si>
    <t>YNN10-69-14C2-K05</t>
  </si>
  <si>
    <t>Шина PE "земля" на двух угловых изол ШНИ-6х9-12-У2-Ж IEK</t>
  </si>
  <si>
    <t>YNN10-69-12C2-K05</t>
  </si>
  <si>
    <t>Шина PE "земля" на двух угловых изол ШНИ-6х9-10-У2-Ж IEK</t>
  </si>
  <si>
    <t>YNN10-69-10C2-K05</t>
  </si>
  <si>
    <t>Шина PE "земля" на двух угловых изол ШНИ-6х9- 8-У2-Ж IEK</t>
  </si>
  <si>
    <t>YNN10-69-8C2-K05</t>
  </si>
  <si>
    <t>Шина PE "земля" на двух угловых изол ШНИ-6х9- 6-У2-Ж IEK</t>
  </si>
  <si>
    <t>YNN10-69-6C2-K05</t>
  </si>
  <si>
    <t>Шина PE "земля" на двух угловых изол ШНИ-6х9- 4-У2-Ж IEK</t>
  </si>
  <si>
    <t>YNN10-69-4C2-K05</t>
  </si>
  <si>
    <t>Шина PE "земля" на DIN-изол ШНИ-8х12-24-Д-Ж IEK</t>
  </si>
  <si>
    <t>YNN10-812-24D-K05</t>
  </si>
  <si>
    <t>Шина PE "земля" на DIN-изол ШНИ-8х12-22-Д-Ж IEK</t>
  </si>
  <si>
    <t>YNN10-812-22D-K05</t>
  </si>
  <si>
    <t>Шина PE "земля" на DIN-изол ШНИ-8х12-20-Д-Ж IEK</t>
  </si>
  <si>
    <t>YNN10-812-20D-K05</t>
  </si>
  <si>
    <t>Шина PE "земля" на DIN-изол ШНИ-8х12-18-Д-Ж IEK</t>
  </si>
  <si>
    <t>YNN10-812-18D-K05</t>
  </si>
  <si>
    <t>Шина PE "земля" на DIN-изол ШНИ-8х12-16-Д-Ж IEK</t>
  </si>
  <si>
    <t>YNN10-812-16D-K05</t>
  </si>
  <si>
    <t>Шина PE "земля" на DIN-изол ШНИ-8х12-14-Д-Ж IEK</t>
  </si>
  <si>
    <t>YNN10-812-14D-K05</t>
  </si>
  <si>
    <t>Шина PE "земля" на DIN-изол ШНИ-8х12-12-Д-Ж IEK</t>
  </si>
  <si>
    <t>YNN10-812-12D-K05</t>
  </si>
  <si>
    <t>Шина PE "земля" на DIN-изол ШНИ-8х12-10-Д-Ж IEK</t>
  </si>
  <si>
    <t>YNN10-812-10D-K05</t>
  </si>
  <si>
    <t>Шина PE "земля" на DIN-изол ШНИ-8х12- 8-Д-Ж IEK</t>
  </si>
  <si>
    <t>YNN10-812-8D-K05</t>
  </si>
  <si>
    <t>Шина PE "земля" на DIN-изол ШНИ-8х12- 6-Д-Ж IEK</t>
  </si>
  <si>
    <t>YNN10-812-6D-K05</t>
  </si>
  <si>
    <t>Шина PE "земля" на DIN-изол ШНИ-8х12- 4-Д-Ж IEK</t>
  </si>
  <si>
    <t>YNN10-812-4D-K05</t>
  </si>
  <si>
    <t>Шина PE "земля" на DIN-изол ШНИ-6х9-24-Д-Ж IEK</t>
  </si>
  <si>
    <t>YNN10-69-24D-K05</t>
  </si>
  <si>
    <t>Шина PE "земля" на DIN-изол ШНИ-6х9-22-Д-Ж IEK</t>
  </si>
  <si>
    <t>YNN10-69-22D-K05</t>
  </si>
  <si>
    <t>Шина PE "земля" на DIN-изол ШНИ-6х9-20-Д-Ж IEK</t>
  </si>
  <si>
    <t>YNN10-69-20D-K05</t>
  </si>
  <si>
    <t>Шина PE "земля" на DIN-изол ШНИ-6х9-18-Д-Ж IEK</t>
  </si>
  <si>
    <t>YNN10-69-18D-K05</t>
  </si>
  <si>
    <t>Шина PE "земля" на DIN-изол ШНИ-6х9-16-Д-Ж IEK</t>
  </si>
  <si>
    <t>YNN10-69-16D-K05</t>
  </si>
  <si>
    <t>Шина PE "земля" на DIN-изол ШНИ-6х9-14-Д-Ж IEK</t>
  </si>
  <si>
    <t>YNN10-69-14D-K05</t>
  </si>
  <si>
    <t>Шина PE "земля" на DIN-изол ШНИ-6х9-12-Д-Ж IEK</t>
  </si>
  <si>
    <t>YNN10-69-12D-K05</t>
  </si>
  <si>
    <t>Шина PE "земля" на DIN-изол ШНИ-6х9-10-Д-Ж IEK</t>
  </si>
  <si>
    <t>YNN10-69-10D-K05</t>
  </si>
  <si>
    <t>Шина PE "земля" на DIN-изол ШНИ-6х9- 8-Д-Ж IEK</t>
  </si>
  <si>
    <t>YNN10-69-8D-K05</t>
  </si>
  <si>
    <t>Шина PE "земля" на DIN-изол ШНИ-6х9- 6-Д-Ж IEK</t>
  </si>
  <si>
    <t>YNN10-69-6D-K05</t>
  </si>
  <si>
    <t>Шина PE "земля" на DIN-изол ШНИ-6х9- 4-Д-Ж IEK</t>
  </si>
  <si>
    <t>YNN10-69-4D-K05</t>
  </si>
  <si>
    <t>Шина PE "земля" на DIN-изол тип "Стойка" ШНИ-6х9-14-С-Ж IEK</t>
  </si>
  <si>
    <t>YNN10-69-14P-K05</t>
  </si>
  <si>
    <t>Шина PE "земля" на DIN-изол тип "Стойка" ШНИ-6х9-12-С-Ж IEK</t>
  </si>
  <si>
    <t>YNN10-69-12P-K05</t>
  </si>
  <si>
    <t>Шина PE "земля" на DIN-изол тип "Стойка" ШНИ-6х9-10-С-Ж IEK</t>
  </si>
  <si>
    <t>YNN10-69-10P-K05</t>
  </si>
  <si>
    <t>Шина PE "земля" на DIN-изол тип "Стойка" ШНИ-6х9- 8-С-Ж IEK</t>
  </si>
  <si>
    <t>YNN10-69-8P-K05</t>
  </si>
  <si>
    <t>Шина PE "земля" в корп изол на DIN-рейку ШНИ-6х9-16-К-З IEK</t>
  </si>
  <si>
    <t>YNN10-69-16KD-K06</t>
  </si>
  <si>
    <t>Шина PE "земля" в корп изол на DIN-рейку ШНИ-6х9-14-К-З IEK</t>
  </si>
  <si>
    <t>YNN10-69-14KD-K06</t>
  </si>
  <si>
    <t>Шина PE "земля" в корп изол на DIN-рейку ШНИ-6х9-12-К-З IEK</t>
  </si>
  <si>
    <t>YNN10-69-12KD-K06</t>
  </si>
  <si>
    <t>Шина PE "земля" в корп изол на DIN-рейку ШНИ-6х9-10-К-З IEK</t>
  </si>
  <si>
    <t>YNN10-69-10KD-K06</t>
  </si>
  <si>
    <t>Шина PE "земля" в корп изол на DIN-рейку ШНИ-6х9- 8-К-З IEK</t>
  </si>
  <si>
    <t>YNN10-69-8KD-K06</t>
  </si>
  <si>
    <t>Шина PE "земля" в комб DIN-изол тип "Стойка" ШНИ-8х12-16-КС-Ж IEK</t>
  </si>
  <si>
    <t>YNN10-812-16DP-K05</t>
  </si>
  <si>
    <t>Шина PE "земля" в комб DIN-изол тип "Стойка" ШНИ-8х12-14-КС-Ж IEK</t>
  </si>
  <si>
    <t>YNN10-812-14DP-K05</t>
  </si>
  <si>
    <t>Шина PE "земля" в комб DIN-изол тип "Стойка" ШНИ-8х12-12-КС-Ж IEK</t>
  </si>
  <si>
    <t>YNN10-812-12DP-K05</t>
  </si>
  <si>
    <t>Шина PE "земля" в комб DIN-изол тип "Стойка" ШНИ-8х12-10-КС-Ж IEK</t>
  </si>
  <si>
    <t>YNN10-812-10DP-K05</t>
  </si>
  <si>
    <t>Шина PE "земля" в комб DIN-изол тип "Стойка" ШНИ-8х12- 8-КС-Ж IEK</t>
  </si>
  <si>
    <t>YNN10-812-8DP-K05</t>
  </si>
  <si>
    <t>Шина PE "земля" в комб DIN-изол тип "Стойка" ШНИ-8х12- 6-КС-Ж IEK</t>
  </si>
  <si>
    <t>YNN10-812-6DP-K05</t>
  </si>
  <si>
    <t>Шина N "ноль" на одном угловом изол ШНИ-6х9-24-У1-C IEK</t>
  </si>
  <si>
    <t>YNN10-69-24C1-K07</t>
  </si>
  <si>
    <t>Шина N "ноль" на одном угловом изол ШНИ-6х9-22-У1-C IEK</t>
  </si>
  <si>
    <t>YNN10-69-22C1-K07</t>
  </si>
  <si>
    <t>Шина N "ноль" на одном угловом изол ШНИ-6х9-20-У1-C IEK</t>
  </si>
  <si>
    <t>YNN10-69-20C1-K07</t>
  </si>
  <si>
    <t>Шина N "ноль" на одном угловом изол ШНИ-6х9-18-У1-C IEK</t>
  </si>
  <si>
    <t>YNN10-69-18C1-K07</t>
  </si>
  <si>
    <t>Шина N "ноль" на одном угловом изол ШНИ-6х9-16-У1-C IEK</t>
  </si>
  <si>
    <t>YNN10-69-16C1-K07</t>
  </si>
  <si>
    <t>Шина N "ноль" на одном угловом изол ШНИ-6х9-14-У1-C IEK</t>
  </si>
  <si>
    <t>YNN10-69-14C1-K07</t>
  </si>
  <si>
    <t>Шина N "ноль" на одном угловом изол ШНИ-6х9-12-У1-C IEK</t>
  </si>
  <si>
    <t>YNN10-69-12C1-K07</t>
  </si>
  <si>
    <t>Шина N "ноль" на одном угловом изол ШНИ-6х9-10-У1-C IEK</t>
  </si>
  <si>
    <t>YNN10-69-10C1-K07</t>
  </si>
  <si>
    <t>Шина N "ноль" на одном угловом изол ШНИ-6х9- 8-У1-C IEK</t>
  </si>
  <si>
    <t>YNN10-69-8C1-K07</t>
  </si>
  <si>
    <t>Шина N "ноль" на одном угловом изол ШНИ-6х9- 6-У1-C IEK</t>
  </si>
  <si>
    <t>YNN10-69-6C1-K07</t>
  </si>
  <si>
    <t>Шина N "ноль" на одном угловом изол ШНИ-6х9- 4-У1-C IEK</t>
  </si>
  <si>
    <t>YNN10-69-4C1-K07</t>
  </si>
  <si>
    <t>Шина N "ноль" на двух угловых изол ШНИ-8х12-24-У2-C IEK</t>
  </si>
  <si>
    <t>YNN10-812-24C2-K07</t>
  </si>
  <si>
    <t>Шина N "ноль" на двух угловых изол ШНИ-8х12-22-У2-C IEK</t>
  </si>
  <si>
    <t>YNN10-812-22C2-K07</t>
  </si>
  <si>
    <t>Шина N "ноль" на двух угловых изол ШНИ-8х12-20-У2-C IEK</t>
  </si>
  <si>
    <t>YNN10-812-20C2-K07</t>
  </si>
  <si>
    <t>Шина N "ноль" на двух угловых изол ШНИ-8х12-18-У2-C IEK</t>
  </si>
  <si>
    <t>YNN10-812-18C2-K07</t>
  </si>
  <si>
    <t>Шина N "ноль" на двух угловых изол ШНИ-8х12-16-У2-C IEK</t>
  </si>
  <si>
    <t>YNN10-812-16C2-K07</t>
  </si>
  <si>
    <t>Шина N "ноль" на двух угловых изол ШНИ-8х12-14-У2-C IEK</t>
  </si>
  <si>
    <t>YNN10-812-14C2-K07</t>
  </si>
  <si>
    <t>Шина N "ноль" на двух угловых изол ШНИ-8х12-12-У2-C IEK</t>
  </si>
  <si>
    <t>YNN10-812-12C2-K07</t>
  </si>
  <si>
    <t>Шина N "ноль" на двух угловых изол ШНИ-8х12-10-У2-C IEK</t>
  </si>
  <si>
    <t>YNN10-812-10C2-K07</t>
  </si>
  <si>
    <t>Шина N "ноль" на двух угловых изол ШНИ-8х12- 8-У2-C IEK</t>
  </si>
  <si>
    <t>YNN10-812-8C2-K07</t>
  </si>
  <si>
    <t>Шина N "ноль" на двух угловых изол ШНИ-8х12- 6-У2-C IEK</t>
  </si>
  <si>
    <t>YNN10-812-6C2-K07</t>
  </si>
  <si>
    <t>Шина N "ноль" на двух угловых изол ШНИ-8х12- 4-У2-C IEK</t>
  </si>
  <si>
    <t>YNN10-812-4C2-K07</t>
  </si>
  <si>
    <t>Шина N "ноль" на двух угловых изол ШНИ-6х9-24-У2-C IEK</t>
  </si>
  <si>
    <t>YNN10-69-24C2-K07</t>
  </si>
  <si>
    <t>Шина N "ноль" на двух угловых изол ШНИ-6х9-22-У2-C IEK</t>
  </si>
  <si>
    <t>YNN10-69-22C2-K07</t>
  </si>
  <si>
    <t>Шина N "ноль" на двух угловых изол ШНИ-6х9-20-У2-C IEK</t>
  </si>
  <si>
    <t>YNN10-69-20C2-K07</t>
  </si>
  <si>
    <t>Шина N "ноль" на двух угловых изол ШНИ-6х9-18-У2-C IEK</t>
  </si>
  <si>
    <t>YNN10-69-18C2-K07</t>
  </si>
  <si>
    <t>Шина N "ноль" на двух угловых изол ШНИ-6х9-16-У2-C IEK</t>
  </si>
  <si>
    <t>YNN10-69-16C2-K07</t>
  </si>
  <si>
    <t>Шина N "ноль" на двух угловых изол ШНИ-6х9-14-У2-C IEK</t>
  </si>
  <si>
    <t>YNN10-69-14C2-K07</t>
  </si>
  <si>
    <t>Шина N "ноль" на двух угловых изол ШНИ-6х9-12-У2-C IEK</t>
  </si>
  <si>
    <t>YNN10-69-12C2-K07</t>
  </si>
  <si>
    <t>Шина N "ноль" на двух угловых изол ШНИ-6х9-10-У2-C IEK</t>
  </si>
  <si>
    <t>YNN10-69-10C2-K07</t>
  </si>
  <si>
    <t>Шина N "ноль" на двух угловых изол ШНИ-6х9- 8-У2-C IEK</t>
  </si>
  <si>
    <t>YNN10-69-8C2-K07</t>
  </si>
  <si>
    <t>Шина N "ноль" на двух угловых изол ШНИ-6х9- 6-У2-C IEK</t>
  </si>
  <si>
    <t>YNN10-69-6C2-K07</t>
  </si>
  <si>
    <t>Шина N "ноль" на двух угловых изол ШНИ-6х9- 4-У2-C IEK</t>
  </si>
  <si>
    <t>YNN10-69-4C2-K07</t>
  </si>
  <si>
    <t>Шина N "ноль" на DIN-рейку в корпусе 4х15групп IEK</t>
  </si>
  <si>
    <t>YND10-4-15-125</t>
  </si>
  <si>
    <t>Шина N "ноль" на DIN-рейку в корпусе 4х11групп IEK</t>
  </si>
  <si>
    <t>YND10-4-11-125</t>
  </si>
  <si>
    <t>Шина N "ноль" на DIN-рейку в корпусе 4х 7групп IEK</t>
  </si>
  <si>
    <t>YND10-4-07-100</t>
  </si>
  <si>
    <t>Шина N "ноль" на DIN-рейку в корпусе 2х15групп IEK</t>
  </si>
  <si>
    <t>YND10-2-15-125</t>
  </si>
  <si>
    <t>Шина N "ноль" на DIN-рейку в корпусе 2х 7групп IEK</t>
  </si>
  <si>
    <t>YND10-2-07-100</t>
  </si>
  <si>
    <t>Шина N "ноль" на DIN-изол ШНИ-8х12-24-Д-C IEK</t>
  </si>
  <si>
    <t>YNN10-812-24D-K07</t>
  </si>
  <si>
    <t>Шина N "ноль" на DIN-изол ШНИ-8х12-22-Д-C IEK</t>
  </si>
  <si>
    <t>YNN10-812-22D-K07</t>
  </si>
  <si>
    <t>Шина N "ноль" на DIN-изол ШНИ-8х12-20-Д-C IEK</t>
  </si>
  <si>
    <t>YNN10-812-20D-K07</t>
  </si>
  <si>
    <t>Шина N "ноль" на DIN-изол ШНИ-8х12-18-Д-C IEK</t>
  </si>
  <si>
    <t>YNN10-812-18D-K07</t>
  </si>
  <si>
    <t>Шина N "ноль" на DIN-изол ШНИ-8х12-16-Д-C IEK</t>
  </si>
  <si>
    <t>YNN10-812-16D-K07</t>
  </si>
  <si>
    <t>Шина N "ноль" на DIN-изол ШНИ-8х12-14-Д-C IEK</t>
  </si>
  <si>
    <t>YNN10-812-14D-K07</t>
  </si>
  <si>
    <t>Шина N "ноль" на DIN-изол ШНИ-8х12-12-Д-C IEK</t>
  </si>
  <si>
    <t>YNN10-812-12D-K07</t>
  </si>
  <si>
    <t>Шина N "ноль" на DIN-изол ШНИ-8х12-10-Д-C IEK</t>
  </si>
  <si>
    <t>YNN10-812-10D-K07</t>
  </si>
  <si>
    <t>Шина N "ноль" на DIN-изол ШНИ-8х12- 8-Д-C IEK</t>
  </si>
  <si>
    <t>YNN10-812-8D-K07</t>
  </si>
  <si>
    <t>Шина N "ноль" на DIN-изол ШНИ-8х12- 6-Д-C IEK</t>
  </si>
  <si>
    <t>YNN10-812-6D-K07</t>
  </si>
  <si>
    <t>Шина N "ноль" на DIN-изол ШНИ-8х12- 4-Д-C IEK</t>
  </si>
  <si>
    <t>YNN10-812-4D-K07</t>
  </si>
  <si>
    <t>Шина N "ноль" на DIN-изол ШНИ-6х9-24-Д-C IEK</t>
  </si>
  <si>
    <t>YNN10-69-24D-K07</t>
  </si>
  <si>
    <t>Шина N "ноль" на DIN-изол ШНИ-6х9-22-Д-C IEK</t>
  </si>
  <si>
    <t>YNN10-69-22D-K07</t>
  </si>
  <si>
    <t>Шина N "ноль" на DIN-изол ШНИ-6х9-20-Д-C IEK</t>
  </si>
  <si>
    <t>YNN10-69-20D-K07</t>
  </si>
  <si>
    <t>Шина N "ноль" на DIN-изол ШНИ-6х9-18-Д-C IEK</t>
  </si>
  <si>
    <t>YNN10-69-18D-K07</t>
  </si>
  <si>
    <t>Шина N "ноль" на DIN-изол ШНИ-6х9-16-Д-C IEK</t>
  </si>
  <si>
    <t>YNN10-69-16D-K07</t>
  </si>
  <si>
    <t>Шина N "ноль" на DIN-изол ШНИ-6х9-14-Д-C IEK</t>
  </si>
  <si>
    <t>YNN10-69-14D-K07</t>
  </si>
  <si>
    <t>Шина N "ноль" на DIN-изол ШНИ-6х9-12-Д-C IEK</t>
  </si>
  <si>
    <t>YNN10-69-12D-K07</t>
  </si>
  <si>
    <t>Шина N "ноль" на DIN-изол ШНИ-6х9-10-Д-C IEK</t>
  </si>
  <si>
    <t>YNN10-69-10D-K07</t>
  </si>
  <si>
    <t>Шина N "ноль" на DIN-изол ШНИ-6х9- 8-Д-C IEK</t>
  </si>
  <si>
    <t>YNN10-69-8D-K07</t>
  </si>
  <si>
    <t>Шина N "ноль" на DIN-изол ШНИ-6х9- 6-Д-C IEK</t>
  </si>
  <si>
    <t>YNN10-69-6D-K07</t>
  </si>
  <si>
    <t>Шина N "ноль" на DIN-изол ШНИ-6х9- 4-Д-C IEK</t>
  </si>
  <si>
    <t>YNN10-69-4D-K07</t>
  </si>
  <si>
    <t>Шина N "ноль" на DIN-изол тип "Стойка" ШНИ-6х9-14-С-C IEK</t>
  </si>
  <si>
    <t>YNN10-69-14P-K07</t>
  </si>
  <si>
    <t>Шина N "ноль" на DIN-изол тип "Стойка" ШНИ-6х9-12-С-C IEK</t>
  </si>
  <si>
    <t>YNN10-69-12P-K07</t>
  </si>
  <si>
    <t>Шина N "ноль" на DIN-изол тип "Стойка" ШНИ-6х9-10-С-C IEK</t>
  </si>
  <si>
    <t>YNN10-69-10P-K07</t>
  </si>
  <si>
    <t>Шина N "ноль" на DIN-изол тип "Стойка" ШНИ-6х9- 8-С-C IEK</t>
  </si>
  <si>
    <t>YNN10-69-8P-K07</t>
  </si>
  <si>
    <t>Шина N "ноль" в корп изол на DIN-рейку ШНИ-6х9-16-К-C IEK</t>
  </si>
  <si>
    <t>YNN10-69-16KD-K07</t>
  </si>
  <si>
    <t>Шина N "ноль" в корп изол на DIN-рейку ШНИ-6х9-14-К-C IEK</t>
  </si>
  <si>
    <t>YNN10-69-14KD-K07</t>
  </si>
  <si>
    <t>Шина N "ноль" в корп изол на DIN-рейку ШНИ-6х9-12-К-C IEK</t>
  </si>
  <si>
    <t>YNN10-69-12KD-K07</t>
  </si>
  <si>
    <t>Шина N "ноль" в корп изол на DIN-рейку ШНИ-6х9-10-К-C IEK</t>
  </si>
  <si>
    <t>YNN10-69-10KD-K07</t>
  </si>
  <si>
    <t>Шина N "ноль" в корп изол на DIN-рейку ШНИ-6х9- 8-К-C IEK</t>
  </si>
  <si>
    <t>YNN10-69-8KD-K07</t>
  </si>
  <si>
    <t>Шина N "ноль" в комб DIN-изол тип "Стойка" ШНИ-8х12-16-КС-C IEK</t>
  </si>
  <si>
    <t>YNN10-812-16DP-K07</t>
  </si>
  <si>
    <t>Шина N "ноль" в комб DIN-изол тип "Стойка" ШНИ-8х12-14-КС-C IEK</t>
  </si>
  <si>
    <t>YNN10-812-14DP-K07</t>
  </si>
  <si>
    <t>Шина N "ноль" в комб DIN-изол тип "Стойка" ШНИ-8х12-12-КС-C IEK</t>
  </si>
  <si>
    <t>YNN10-812-12DP-K07</t>
  </si>
  <si>
    <t>Шина N "ноль" в комб DIN-изол тип "Стойка" ШНИ-8х12-10-КС-C IEK</t>
  </si>
  <si>
    <t>YNN10-812-10DP-K07</t>
  </si>
  <si>
    <t>Шина N "ноль" в комб DIN-изол тип "Стойка" ШНИ-8х12- 8-КС-C IEK</t>
  </si>
  <si>
    <t>YNN10-812-8DP-K07</t>
  </si>
  <si>
    <t>Шина N "ноль" в комб DIN-изол тип "Стойка" ШНИ-8х12- 6-КС-C IEK</t>
  </si>
  <si>
    <t>YNN10-812-6DP-K07</t>
  </si>
  <si>
    <t>Шина L "фаза" в корп изол на DIN-рейку ШНИ-6х9-16-К-Ср IEK</t>
  </si>
  <si>
    <t>YNN10-69-16KD-K02</t>
  </si>
  <si>
    <t>Шина L "фаза" в корп изол на DIN-рейку ШНИ-6х9-14-К-Ср IEK</t>
  </si>
  <si>
    <t>YNN10-69-14KD-K02</t>
  </si>
  <si>
    <t>Шина L "фаза" в корп изол на DIN-рейку ШНИ-6х9-12-К-Ср IEK</t>
  </si>
  <si>
    <t>YNN10-69-12KD-K02</t>
  </si>
  <si>
    <t>Шина L "фаза" в корп изол на DIN-рейку ШНИ-6х9-10-К-Ср IEK</t>
  </si>
  <si>
    <t>YNN10-69-10KD-K02</t>
  </si>
  <si>
    <t>Шина L "фаза" в корп изол на DIN-рейку ШНИ-6х9- 8-К-Ср IEK</t>
  </si>
  <si>
    <t>YNN10-69-8KD-K02</t>
  </si>
  <si>
    <t xml:space="preserve">                04.04.03.3 Шины нулевые и аксессуары</t>
  </si>
  <si>
    <t>Зажим винтовой ЗВИ-80 н/г 12пар IEK (Ф)</t>
  </si>
  <si>
    <t>UZV4-080-25</t>
  </si>
  <si>
    <t>Зажим винтовой ЗВИ-80 н/г 10-25мм2 12пар IEK черные</t>
  </si>
  <si>
    <t>UZV5-080-25</t>
  </si>
  <si>
    <t>Зажим винтовой ЗВИ-80 н/г 10-25мм2 12пар IEK синие</t>
  </si>
  <si>
    <t>UZV6-080-25</t>
  </si>
  <si>
    <t>Зажим винтовой ЗВИ-80 н/г 10-25мм2 12пар IEK желтые</t>
  </si>
  <si>
    <t>UZV7-080-25</t>
  </si>
  <si>
    <t>Зажим винтовой ЗВИ-60 н/г 6-16мм2 12пар IEK черные</t>
  </si>
  <si>
    <t>UZV5-060-16</t>
  </si>
  <si>
    <t>Зажим винтовой ЗВИ-60 н/г 6-16мм2 12пар IEK синие</t>
  </si>
  <si>
    <t>UZV6-060-16</t>
  </si>
  <si>
    <t>Зажим винтовой ЗВИ-60 н/г 6-16мм2 12пар IEK желтые</t>
  </si>
  <si>
    <t>UZV7-060-16</t>
  </si>
  <si>
    <t>Зажим винтовой ЗВИ-60 н/г 12пар IEK</t>
  </si>
  <si>
    <t>UZV2-060-16</t>
  </si>
  <si>
    <t>Зажим винтовой ЗВИ-5 н/г 12пар IEK (Ф)</t>
  </si>
  <si>
    <t>UZV4-005-04</t>
  </si>
  <si>
    <t>Зажим винтовой ЗВИ-5 н/г 1,5-4мм2 2х12пар IEK</t>
  </si>
  <si>
    <t>UZV4-005-04-2</t>
  </si>
  <si>
    <t>Зажим винтовой ЗВИ-5 н/г 1,5-4,0мм2 2х12пар IEK черные</t>
  </si>
  <si>
    <t>UZV5-005-04-2</t>
  </si>
  <si>
    <t>Зажим винтовой ЗВИ-5 н/г 1,5-4,0мм2 2х12пар IEK синие</t>
  </si>
  <si>
    <t>UZV6-005-04-2</t>
  </si>
  <si>
    <t>Зажим винтовой ЗВИ-5 н/г 1,5-4,0мм2 2х12пар IEK желтые</t>
  </si>
  <si>
    <t>UZV7-005-04-2</t>
  </si>
  <si>
    <t>Зажим винтовой ЗВИ-5 н/г 1,5-4,0мм2 12пар IEK черные</t>
  </si>
  <si>
    <t>UZV5-005-04</t>
  </si>
  <si>
    <t>Зажим винтовой ЗВИ-5 н/г 1,5-4,0мм2 12пар IEK синие</t>
  </si>
  <si>
    <t>UZV6-005-04</t>
  </si>
  <si>
    <t>Зажим винтовой ЗВИ-5 н/г 1,5-4,0мм2 12пар IEK желтые</t>
  </si>
  <si>
    <t>UZV7-005-04</t>
  </si>
  <si>
    <t>Зажим винтовой ЗВИ-30 н/г 6-16мм2 2х12пар IEK черные</t>
  </si>
  <si>
    <t>UZV5-030-10-2</t>
  </si>
  <si>
    <t>Зажим винтовой ЗВИ-30 н/г 6-16мм2 2х12пар IEK синие</t>
  </si>
  <si>
    <t>UZV6-030-10-2</t>
  </si>
  <si>
    <t>Зажим винтовой ЗВИ-30 н/г 6-16мм2 2х12пар IEK желтые</t>
  </si>
  <si>
    <t>UZV7-030-10-2</t>
  </si>
  <si>
    <t>Зажим винтовой ЗВИ-30 н/г 6-16мм2 2х12пар IEK</t>
  </si>
  <si>
    <t>UZV4-030-10-2</t>
  </si>
  <si>
    <t>Зажим винтовой ЗВИ-30 н/г 6-16мм2 12пар IEK черные</t>
  </si>
  <si>
    <t>UZV5-030-10</t>
  </si>
  <si>
    <t>Зажим винтовой ЗВИ-30 н/г 6-16мм2 12пар IEK синие</t>
  </si>
  <si>
    <t>UZV6-030-10</t>
  </si>
  <si>
    <t>Зажим винтовой ЗВИ-30 н/г 6-16мм2 12пар IEK желтые</t>
  </si>
  <si>
    <t>UZV7-030-10</t>
  </si>
  <si>
    <t>Зажим винтовой ЗВИ-30 н/г 12пар IEK</t>
  </si>
  <si>
    <t>UZV2-030-10</t>
  </si>
  <si>
    <t>Зажим винтовой ЗВИ-3 н/г 12пар IEK (Ф)</t>
  </si>
  <si>
    <t>UZV4-003-04</t>
  </si>
  <si>
    <t>Зажим винтовой ЗВИ-3 н/г 1,0-2,5мм2 2х12пар IEK</t>
  </si>
  <si>
    <t>UZV4-003-04-2</t>
  </si>
  <si>
    <t>Зажим винтовой ЗВИ-3 н/г 1,0-2,5 мм2 2х12пар IEK черные</t>
  </si>
  <si>
    <t>UZV5-003-04-2</t>
  </si>
  <si>
    <t>Зажим винтовой ЗВИ-3 н/г 1,0-2,5 мм2 2х12пар IEK синие</t>
  </si>
  <si>
    <t>UZV6-003-04-2</t>
  </si>
  <si>
    <t>Зажим винтовой ЗВИ-3 н/г 1,0-2,5 мм2 2х12пар IEK желтые</t>
  </si>
  <si>
    <t>UZV7-003-04-2</t>
  </si>
  <si>
    <t>Зажим винтовой ЗВИ-3 н/г 1,0-2,5 мм2 12пар IEK черные</t>
  </si>
  <si>
    <t>UZV5-003-04</t>
  </si>
  <si>
    <t>Зажим винтовой ЗВИ-3 н/г 1,0-2,5 мм2 12пар IEK синие</t>
  </si>
  <si>
    <t>UZV6-003-04</t>
  </si>
  <si>
    <t>Зажим винтовой ЗВИ-3 н/г 1,0-2,5 мм2 12пар IEK желтые</t>
  </si>
  <si>
    <t>UZV7-003-04</t>
  </si>
  <si>
    <t>Зажим винтовой ЗВИ-20 н/г 4-10мм2 2х12пар IEK черные</t>
  </si>
  <si>
    <t>UZV5-020-06-2</t>
  </si>
  <si>
    <t>Зажим винтовой ЗВИ-20 н/г 4-10мм2 2х12пар IEK синие</t>
  </si>
  <si>
    <t>UZV6-020-06-2</t>
  </si>
  <si>
    <t>Зажим винтовой ЗВИ-20 н/г 4-10мм2 2х12пар IEK желтые</t>
  </si>
  <si>
    <t>UZV7-020-06-2</t>
  </si>
  <si>
    <t>Зажим винтовой ЗВИ-20 н/г 4-10мм2 2х12пар IEK</t>
  </si>
  <si>
    <t>UZV4-020-06-2</t>
  </si>
  <si>
    <t>Зажим винтовой ЗВИ-20 н/г 4-10мм2 12пар IEK черные</t>
  </si>
  <si>
    <t>UZV5-020-06</t>
  </si>
  <si>
    <t>Зажим винтовой ЗВИ-20 н/г 4-10мм2 12пар IEK синие</t>
  </si>
  <si>
    <t>UZV6-020-06</t>
  </si>
  <si>
    <t>Зажим винтовой ЗВИ-20 н/г 4-10мм2 12пар IEK желтые</t>
  </si>
  <si>
    <t>UZV7-020-06</t>
  </si>
  <si>
    <t>Зажим винтовой ЗВИ-20 н/г 12пар IEK (Ф)</t>
  </si>
  <si>
    <t>UZV4-020-06</t>
  </si>
  <si>
    <t>Зажим винтовой ЗВИ-150 н/г 16-35мм2 12пар IEK черные</t>
  </si>
  <si>
    <t>UZV5-150-35</t>
  </si>
  <si>
    <t>Зажим винтовой ЗВИ-150 н/г 16-35мм2 12пар IEK синие</t>
  </si>
  <si>
    <t>UZV6-150-35</t>
  </si>
  <si>
    <t>Зажим винтовой ЗВИ-150 н/г 16-35мм2 12пар IEK желтые</t>
  </si>
  <si>
    <t>UZV7-150-35</t>
  </si>
  <si>
    <t>Зажим винтовой ЗВИ-150 н/г 12пар IEK (Ф)</t>
  </si>
  <si>
    <t>UZV4-150-35</t>
  </si>
  <si>
    <t>Зажим винтовой ЗВИ-15 н/г 4,0-10мм2 2х12пар IEK черные</t>
  </si>
  <si>
    <t>UZV5-015-06-2</t>
  </si>
  <si>
    <t>Зажим винтовой ЗВИ-15 н/г 4,0-10мм2 2х12пар IEK синие</t>
  </si>
  <si>
    <t>UZV6-015-06-2</t>
  </si>
  <si>
    <t>Зажим винтовой ЗВИ-15 н/г 4,0-10мм2 2х12пар IEK желтые</t>
  </si>
  <si>
    <t>UZV7-015-06-2</t>
  </si>
  <si>
    <t>Зажим винтовой ЗВИ-15 н/г 4,0-10мм2 12пар IEK черные</t>
  </si>
  <si>
    <t>UZV5-015-06</t>
  </si>
  <si>
    <t>Зажим винтовой ЗВИ-15 н/г 4,0-10мм2 12пар IEK синие</t>
  </si>
  <si>
    <t>UZV6-015-06</t>
  </si>
  <si>
    <t>Зажим винтовой ЗВИ-15 н/г 4,0-10мм2 12пар IEK желтые</t>
  </si>
  <si>
    <t>UZV7-015-06</t>
  </si>
  <si>
    <t>Зажим винтовой ЗВИ-15 н/г 4-10мм2 2х12пар IEK</t>
  </si>
  <si>
    <t>UZV4-015-06-2</t>
  </si>
  <si>
    <t>Зажим винтовой ЗВИ-15 н/г 12пар IEK</t>
  </si>
  <si>
    <t>UZV2-015-06</t>
  </si>
  <si>
    <t>Зажим винтовой ЗВИ-100 н/г 12пар IEK (Ф)</t>
  </si>
  <si>
    <t>UZV4-100-25</t>
  </si>
  <si>
    <t>Зажим винтовой ЗВИ-100 н/г 10-25мм2 12пар IEK черные</t>
  </si>
  <si>
    <t>UZV5-100-25</t>
  </si>
  <si>
    <t>Зажим винтовой ЗВИ-100 н/г 10-25мм2 12пар IEK синие</t>
  </si>
  <si>
    <t>UZV6-100-25</t>
  </si>
  <si>
    <t>Зажим винтовой ЗВИ-100 н/г 10-25мм2 12пар IEK желтые</t>
  </si>
  <si>
    <t>UZV7-100-25</t>
  </si>
  <si>
    <t>Зажим винтовой ЗВИ-10 н/г 2,5-6мм2 2х12пар IEK черные</t>
  </si>
  <si>
    <t>UZV5-010-06-2</t>
  </si>
  <si>
    <t>Зажим винтовой ЗВИ-10 н/г 2,5-6мм2 2х12пар IEK синие</t>
  </si>
  <si>
    <t>UZV6-010-06-2</t>
  </si>
  <si>
    <t>Зажим винтовой ЗВИ-10 н/г 2,5-6мм2 2х12пар IEK желтые</t>
  </si>
  <si>
    <t>UZV7-010-06-2</t>
  </si>
  <si>
    <t>Зажим винтовой ЗВИ-10 н/г 2,5-6мм2 2х12пар IEK</t>
  </si>
  <si>
    <t>UZV4-010-06-2</t>
  </si>
  <si>
    <t>Зажим винтовой ЗВИ-10 н/г 2,5-6мм2 12пар IEK черные</t>
  </si>
  <si>
    <t>UZV5-010-06</t>
  </si>
  <si>
    <t>Зажим винтовой ЗВИ-10 н/г 2,5-6мм2 12пар IEK синие</t>
  </si>
  <si>
    <t>UZV6-010-06</t>
  </si>
  <si>
    <t>Зажим винтовой ЗВИ-10 н/г 2,5-6мм2 12пар IEK желтые</t>
  </si>
  <si>
    <t>UZV7-010-06</t>
  </si>
  <si>
    <t>Зажим винтовой ЗВИ-10 н/г 12пар IEK (Ф)</t>
  </si>
  <si>
    <t>UZV4-010-06</t>
  </si>
  <si>
    <t xml:space="preserve">                10.02.01.2 Зажимы винтовые ЗВИ (полистирол) негорючий</t>
  </si>
  <si>
    <t>Зажим винтовой ЗВИ-80 12пар IEK (Ф)</t>
  </si>
  <si>
    <t>UZV3-080-25</t>
  </si>
  <si>
    <t>Зажим винтовой ЗВИ-60 12пар IEK</t>
  </si>
  <si>
    <t>UZV1-060-16</t>
  </si>
  <si>
    <t>Зажим винтовой ЗВИ-5 12пар IEK (Ф)</t>
  </si>
  <si>
    <t>UZV3-005-04</t>
  </si>
  <si>
    <t>Зажим винтовой ЗВИ-5 1,5-4мм2 2х12пар IEK</t>
  </si>
  <si>
    <t>UZV3-005-04-2</t>
  </si>
  <si>
    <t>Зажим винтовой ЗВИ-30 6-16мм2 2х12пар IEK</t>
  </si>
  <si>
    <t>UZV3-030-10-2</t>
  </si>
  <si>
    <t>Зажим винтовой ЗВИ-30 12пар IEK</t>
  </si>
  <si>
    <t>UZV1-030-10</t>
  </si>
  <si>
    <t>Зажим винтовой ЗВИ-3 12пар IEK (Ф)</t>
  </si>
  <si>
    <t>UZV3-003-04</t>
  </si>
  <si>
    <t>Зажим винтовой ЗВИ-3 1,0-2,5мм2 2х12пар IEK</t>
  </si>
  <si>
    <t>UZV3-003-04-2</t>
  </si>
  <si>
    <t>Зажим винтовой ЗВИ-20 4-10мм2 2х12пар IEK</t>
  </si>
  <si>
    <t>UZV3-020-06-2</t>
  </si>
  <si>
    <t>Зажим винтовой ЗВИ-20 12пар IEK (Ф)</t>
  </si>
  <si>
    <t>UZV3-020-06</t>
  </si>
  <si>
    <t>Зажим винтовой ЗВИ-150 12пар IEK (Ф)</t>
  </si>
  <si>
    <t>UZV3-150-35</t>
  </si>
  <si>
    <t>Зажим винтовой ЗВИ-15 4-10мм2 2х12пар IEK</t>
  </si>
  <si>
    <t>UZV3-015-06-2</t>
  </si>
  <si>
    <t>Зажим винтовой ЗВИ-15 12пар IEK</t>
  </si>
  <si>
    <t>UZV1-015-06</t>
  </si>
  <si>
    <t>Зажим винтовой ЗВИ-100 12пар IEK (Ф)</t>
  </si>
  <si>
    <t>UZV3-100-25</t>
  </si>
  <si>
    <t>Зажим винтовой ЗВИ-10 2,5-6мм2 2х12пар IEK</t>
  </si>
  <si>
    <t>UZV3-010-06-2</t>
  </si>
  <si>
    <t>Зажим винтовой ЗВИ-10 12пар IEK (Ф)</t>
  </si>
  <si>
    <t>UZV3-010-06</t>
  </si>
  <si>
    <t xml:space="preserve">                10.02.01.1 Зажимы винтовые ЗВИ ПВХ</t>
  </si>
  <si>
    <t>Лента монтажная перфорированная 20х1,0 (25 м)</t>
  </si>
  <si>
    <t>CLP1M-LP-20-2</t>
  </si>
  <si>
    <t>Лента монтажная перфорированная 20х0,7 (25 м)</t>
  </si>
  <si>
    <t>CLP1M-LP-20-1</t>
  </si>
  <si>
    <t>Лента монтажная перфорированная 12х0,55 (25 м)</t>
  </si>
  <si>
    <t>CLP1M-LP-12-055</t>
  </si>
  <si>
    <t xml:space="preserve">            Системы подвесов</t>
  </si>
  <si>
    <t>Стекло для электрощитов пластиковое с маркировкой 118x80 (110х72)</t>
  </si>
  <si>
    <t>YWN12</t>
  </si>
  <si>
    <t>Стекло для электрощитов пластиковое</t>
  </si>
  <si>
    <t>YWN11</t>
  </si>
  <si>
    <t>Комплект крепления металлокорпуса к столбу скобой</t>
  </si>
  <si>
    <t>YKK-0-126</t>
  </si>
  <si>
    <t>Комплект крепления металлокорпуса к столбу монтажной полосой</t>
  </si>
  <si>
    <t>YKK-0-125</t>
  </si>
  <si>
    <t>Замок-защелка с трехгранным ключом IP54</t>
  </si>
  <si>
    <t>YZK21-00</t>
  </si>
  <si>
    <t>Замок-защелка для металлического бокса</t>
  </si>
  <si>
    <t>YZK20-00</t>
  </si>
  <si>
    <t>Замок 20-22/45 (6 шт)</t>
  </si>
  <si>
    <t>YZK11-20-22-45</t>
  </si>
  <si>
    <t>Замок 20-22/40</t>
  </si>
  <si>
    <t>YZK10-20-22-40</t>
  </si>
  <si>
    <t>Замок 18-20/40</t>
  </si>
  <si>
    <t>YZK10-18-20-40</t>
  </si>
  <si>
    <t>Замок 18-18/34</t>
  </si>
  <si>
    <t>YZK10-18-18-34</t>
  </si>
  <si>
    <t>Заглушка  12 модулей белая</t>
  </si>
  <si>
    <t>YZM10-12-K01</t>
  </si>
  <si>
    <t>Заглушка  12 модулей</t>
  </si>
  <si>
    <t>YZM10-12</t>
  </si>
  <si>
    <t xml:space="preserve">                04.04.03.7 Замки, Стекло, Заглушки, Крепления</t>
  </si>
  <si>
    <t>Ограничитель на DIN-рейку металл. IEK</t>
  </si>
  <si>
    <t>YXD10</t>
  </si>
  <si>
    <t>DIN-рейка 125см оцинкованная IEK</t>
  </si>
  <si>
    <t>YDN10-0125</t>
  </si>
  <si>
    <t>DIN-рейка  60см оцинкованная IEK</t>
  </si>
  <si>
    <t>YDN10-0060</t>
  </si>
  <si>
    <t>DIN-рейка  30см оцинкованная IEK</t>
  </si>
  <si>
    <t>YDN10-0030</t>
  </si>
  <si>
    <t>DIN-рейка  25см оцинкованная IEK</t>
  </si>
  <si>
    <t>YDN10-0025</t>
  </si>
  <si>
    <t>DIN-рейка  20см оцинкованная IEK</t>
  </si>
  <si>
    <t>YDN10-0020</t>
  </si>
  <si>
    <t>DIN-рейка  13см оцинкованная IEK</t>
  </si>
  <si>
    <t>YDN10-0013</t>
  </si>
  <si>
    <t>DIN-рейка  10см оцинкованная IEK</t>
  </si>
  <si>
    <t>YDN10-00100</t>
  </si>
  <si>
    <t xml:space="preserve">            04.04.02 DIN-рейки и аксесуары</t>
  </si>
  <si>
    <t>Изолятор SM76 М10 силовой с болтом IEK</t>
  </si>
  <si>
    <t>YIS11-76-25-B</t>
  </si>
  <si>
    <t>Изолятор SM76 М10 силовой IEK</t>
  </si>
  <si>
    <t>YIS11-76-25</t>
  </si>
  <si>
    <t>Изолятор SM60 М8 силовой с болтом IEK</t>
  </si>
  <si>
    <t>YIS11-60-20-B</t>
  </si>
  <si>
    <t>Изолятор SM60 М8 силовой IEK</t>
  </si>
  <si>
    <t>YIS11-60-20</t>
  </si>
  <si>
    <t>Изолятор SM51 М8 силовой с болтом IEK</t>
  </si>
  <si>
    <t>YIS11-51-15-B</t>
  </si>
  <si>
    <t>Изолятор SM51 М8 силовой IEK</t>
  </si>
  <si>
    <t>YIS11-51-15</t>
  </si>
  <si>
    <t>Изолятор SM45 М8 силовой с болтом IEK</t>
  </si>
  <si>
    <t>YIS11-45-14-B</t>
  </si>
  <si>
    <t>Изолятор SM45 М8 силовой IEK</t>
  </si>
  <si>
    <t>YIS11-45-14</t>
  </si>
  <si>
    <t>Изолятор SM40 М8 силовой с болтом IEK</t>
  </si>
  <si>
    <t>YIS11-40-12-B</t>
  </si>
  <si>
    <t>Изолятор SM40 М8 силовой IEK</t>
  </si>
  <si>
    <t>YIS11-40-12</t>
  </si>
  <si>
    <t>Изолятор SM35 М8 силовой с болтом IEK</t>
  </si>
  <si>
    <t>YIS11-35-10-B</t>
  </si>
  <si>
    <t>Изолятор SM35 М8 силовой IEK</t>
  </si>
  <si>
    <t>YIS11-35-10</t>
  </si>
  <si>
    <t>Изолятор SM30 М8 силовой с болтом IEK</t>
  </si>
  <si>
    <t>YIS11-30-08-B</t>
  </si>
  <si>
    <t>Изолятор SM30 М8 силовой IEK</t>
  </si>
  <si>
    <t>YIS11-30-08</t>
  </si>
  <si>
    <t>Изолятор SM25 М6 силовой с болтом IEK</t>
  </si>
  <si>
    <t>YIS11-25-06-B</t>
  </si>
  <si>
    <t>Изолятор SM25 М6 силовой IEK</t>
  </si>
  <si>
    <t>YIS11-25-06</t>
  </si>
  <si>
    <t>Изолятор угловой для "О" шины синий (200 штук) IEK</t>
  </si>
  <si>
    <t>YIS32</t>
  </si>
  <si>
    <t>Изолятор угловой для "О" шины желтый (200 штук) IEK</t>
  </si>
  <si>
    <t>YIS31</t>
  </si>
  <si>
    <t>Изолятор DIN синий (120 штук) IEK</t>
  </si>
  <si>
    <t>YIS22</t>
  </si>
  <si>
    <t>Изолятор DIN желтый (120 штук) IEK</t>
  </si>
  <si>
    <t>YIS21</t>
  </si>
  <si>
    <t xml:space="preserve">                04.04.03.5 Изоляторы</t>
  </si>
  <si>
    <t>Шина соединительная PIN 4Р 100А шаг 27мм длина 1м IEK</t>
  </si>
  <si>
    <t>YNS51-4-100</t>
  </si>
  <si>
    <t>Шина соединительная PIN 3Р 100А шаг 27мм длина 1м IEK</t>
  </si>
  <si>
    <t>YNS51-3-100</t>
  </si>
  <si>
    <t>Шина соединительная PIN 2Р 100А шаг 27мм длина 1м IEK</t>
  </si>
  <si>
    <t>YNS51-2-100</t>
  </si>
  <si>
    <t>Шина соединительная PIN 1Р 100А шаг 27мм длина 1м IEK</t>
  </si>
  <si>
    <t>YNS51-1-100</t>
  </si>
  <si>
    <t>Шина соединительная PIN (штырь) 4Р 63А длина 1м IEK</t>
  </si>
  <si>
    <t>YNS21-4-063</t>
  </si>
  <si>
    <t>Шина соединительная PIN (штырь) 4Р 100А длина 1м IEK</t>
  </si>
  <si>
    <t>YNS21-4-100</t>
  </si>
  <si>
    <t>Шина соединительная PIN (штырь) 3Р 63А длина 1м IEK</t>
  </si>
  <si>
    <t>YNS21-3-063</t>
  </si>
  <si>
    <t>Шина соединительная PIN (штырь) 3Р 100А длина 1м IEK</t>
  </si>
  <si>
    <t>YNS21-3-100</t>
  </si>
  <si>
    <t>Шина соединительная PIN (штырь) 2Р 63А длина 1м IEK</t>
  </si>
  <si>
    <t>YNS21-2-063</t>
  </si>
  <si>
    <t>Шина соединительная PIN (штырь) 2Р 100А длина 1м IEK</t>
  </si>
  <si>
    <t>YNS21-2-100</t>
  </si>
  <si>
    <t>Шина соединительная PIN (штырь) 1Р 63А длина 1м IEK</t>
  </si>
  <si>
    <t>YNS21-1-063</t>
  </si>
  <si>
    <t>Шина соединительная PIN (штырь) 1Р 100А длина 1м IEK</t>
  </si>
  <si>
    <t>YNS21-1-100</t>
  </si>
  <si>
    <t>Шина соединительная PIN (12 штырей) 3Р 63А длина 22см IEK</t>
  </si>
  <si>
    <t>YNS21-3-063-22-12</t>
  </si>
  <si>
    <t>Шина соединительная PIN (12 штырей) 1Р 63А длина 22см IEK</t>
  </si>
  <si>
    <t>YNS21-1-063-22-12</t>
  </si>
  <si>
    <t>Шина соединительная FORK (вилка) 4Р 63А длина 1м IEK</t>
  </si>
  <si>
    <t>YNS11-4-063</t>
  </si>
  <si>
    <t>Шина соединительная FORK (вилка) 4Р 100А длина 1м IEK</t>
  </si>
  <si>
    <t>YNS11-4-100</t>
  </si>
  <si>
    <t>Шина соединительная FORK (вилка) 3Р 63А длина 1м IEK</t>
  </si>
  <si>
    <t>YNS11-3-063</t>
  </si>
  <si>
    <t>Шина соединительная FORK (вилка) 3Р 100А длина 1м IEK</t>
  </si>
  <si>
    <t>YNS11-3-100</t>
  </si>
  <si>
    <t>Шина соединительная FORK (вилка) 2Р 63А длина 1м IEK</t>
  </si>
  <si>
    <t>YNS11-2-063</t>
  </si>
  <si>
    <t>Шина соединительная FORK (вилка) 2Р 100А длина 1м IEK</t>
  </si>
  <si>
    <t>YNS11-2-100</t>
  </si>
  <si>
    <t>Шина соединительная FORK (вилка) 1Р 63А длина 1м IEK</t>
  </si>
  <si>
    <t>YNS11-1-063</t>
  </si>
  <si>
    <t>Шина соединительная FORK (вилка) 1Р 100А длина 1м IEK</t>
  </si>
  <si>
    <t>YNS11-1-100</t>
  </si>
  <si>
    <t>Заглушка для шины PIN 4Р 100А шаг 27мм IEK</t>
  </si>
  <si>
    <t>YNK51-4-100</t>
  </si>
  <si>
    <t>Заглушка для шины PIN 3Р 100А шаг 27мм IEK</t>
  </si>
  <si>
    <t>YNK51-3-100</t>
  </si>
  <si>
    <t>Заглушка для шины PIN 2Р 100А шаг 27мм IEK</t>
  </si>
  <si>
    <t>YNK51-2-100</t>
  </si>
  <si>
    <t>Заглушка для шины PIN 1Р 100А шаг 27мм IEK</t>
  </si>
  <si>
    <t>YNK51-1-100</t>
  </si>
  <si>
    <t xml:space="preserve">                04.04.03.4 Шины соединительные</t>
  </si>
  <si>
    <t>Зажим наборный ЗНИ-95мм2 (JXB330А) синий (без маркера) IEK</t>
  </si>
  <si>
    <t>YZN10-095-K07</t>
  </si>
  <si>
    <t>Зажим наборный ЗНИ-95мм2 (JXB330А) серый (без маркера) IEK</t>
  </si>
  <si>
    <t>YZN10-095-K03</t>
  </si>
  <si>
    <t>Зажим наборный ЗНИ-70мм2 (JXB250А) синий IEK</t>
  </si>
  <si>
    <t>YZN10-070-K07</t>
  </si>
  <si>
    <t>Зажим наборный ЗНИ-70мм2 (JXB250А) серый IEK</t>
  </si>
  <si>
    <t>YZN10-070-K03</t>
  </si>
  <si>
    <t>Зажим наборный ЗНИ-35мм2 (JXB125А) синий IEK</t>
  </si>
  <si>
    <t>YZN10-035-K07</t>
  </si>
  <si>
    <t>Зажим наборный ЗНИ-35мм2 (JXB125А) серый IEK</t>
  </si>
  <si>
    <t>YZN10-035-K03</t>
  </si>
  <si>
    <t>Зажим наборный ЗНИ-16мм2 (JXB100) синий IEK</t>
  </si>
  <si>
    <t>YZN10-016-K07</t>
  </si>
  <si>
    <t>Зажим наборный ЗНИ-16мм2 (JXB100) серый IEK</t>
  </si>
  <si>
    <t>YZN10-016-K03</t>
  </si>
  <si>
    <t>Зажим наборный ЗНИ-10мм2 (JXB70А) синий IEK</t>
  </si>
  <si>
    <t>YZN10-010-K07</t>
  </si>
  <si>
    <t>Зажим наборный ЗНИ-10мм2 (JXB70А) серый IEK</t>
  </si>
  <si>
    <t>YZN10-010-K03</t>
  </si>
  <si>
    <t>Зажим наборный ЗНИ- 6мм2 (JXB50А) синий IEK</t>
  </si>
  <si>
    <t>YZN10-006-K07</t>
  </si>
  <si>
    <t>Зажим наборный ЗНИ- 6мм2 (JXB50А) серый IEK</t>
  </si>
  <si>
    <t>YZN10-006-K03</t>
  </si>
  <si>
    <t>Зажим наборный ЗНИ- 4мм2 (JXB35А) синий IEK</t>
  </si>
  <si>
    <t>YZN10-004-K07</t>
  </si>
  <si>
    <t>Зажим наборный ЗНИ- 4мм2 (JXB35А) серый IEK</t>
  </si>
  <si>
    <t>YZN10-004-K03</t>
  </si>
  <si>
    <t>Зажим наборный ЗНИ- 2,5мм2 (JXB24А) синий (без маркера) IEK</t>
  </si>
  <si>
    <t>YZN10-002-K07</t>
  </si>
  <si>
    <t>Зажим наборный ЗНИ- 2,5мм2 (JXB24А) серый (без маркера) IEK</t>
  </si>
  <si>
    <t>YZN10-002-K03</t>
  </si>
  <si>
    <t>Зажим наборный  ЗНИ-70 PEN 70мм2 (JXB-земля) IEK</t>
  </si>
  <si>
    <t>YZN20-070-K52</t>
  </si>
  <si>
    <t>Зажим наборный  ЗНИ-35 PEN 35мм2 (JXB-земля) IEK</t>
  </si>
  <si>
    <t>YZN20-035-K52</t>
  </si>
  <si>
    <t>Зажим наборный  ЗНИ-16 PEN 16мм2 (JXB-земля) IEK</t>
  </si>
  <si>
    <t>YZN20-016-K52</t>
  </si>
  <si>
    <t>Зажим наборный  ЗНИ-10 PEN 10мм2 (JXB-земля) IEK</t>
  </si>
  <si>
    <t>YZN20-010-K52</t>
  </si>
  <si>
    <t>Зажим наборный  ЗНИ- 6 PEN 6мм2 (JXB-земля) IEK</t>
  </si>
  <si>
    <t>YZN20-006-K52</t>
  </si>
  <si>
    <t>Зажим наборный  ЗНИ- 4 PEN 4мм2 (JXB-земля) IEK</t>
  </si>
  <si>
    <t>YZN20-004-K52</t>
  </si>
  <si>
    <t>Заглушка для ЗНИ-35мм2 (JXB125A) синий IEK</t>
  </si>
  <si>
    <t>YZN10D-ZGL-035-K07</t>
  </si>
  <si>
    <t>Заглушка для ЗНИ-35мм2 (JXB125A) серый IEK</t>
  </si>
  <si>
    <t>YZN10D-ZGL-035-K03</t>
  </si>
  <si>
    <t>Заглушка для ЗНИ-16мм2 (JXB100A) синий IEK</t>
  </si>
  <si>
    <t>YZN10D-ZGL-016-K07</t>
  </si>
  <si>
    <t>Заглушка для ЗНИ-16мм2 (JXB100A) серый IEK</t>
  </si>
  <si>
    <t>YZN10D-ZGL-016-K03</t>
  </si>
  <si>
    <t>Заглушка для ЗНИ-10мм2 (JXB70A)  синий IEK</t>
  </si>
  <si>
    <t>YZN10D-ZGL-010-K07</t>
  </si>
  <si>
    <t>Заглушка для ЗНИ-10мм2 (JXB70A)  серый IEK</t>
  </si>
  <si>
    <t>YZN10D-ZGL-010-K03</t>
  </si>
  <si>
    <t>Заглушка для ЗНИ 4-6мм2 (JXB35-50A) синий IEK</t>
  </si>
  <si>
    <t>YZN10D-ZGL-006-K07</t>
  </si>
  <si>
    <t>Заглушка для ЗНИ 4-6мм2 (JXB35-50A) серый IEK</t>
  </si>
  <si>
    <t>YZN10D-ZGL-006-K03</t>
  </si>
  <si>
    <t xml:space="preserve">                04.04.03.2 Зажимы наборные и заглушки ЗНИ</t>
  </si>
  <si>
    <t>РПпл11-01-Ст Розетка разборная для плиты с з/к с/у 32А белая IEK</t>
  </si>
  <si>
    <t>ERP11-32-01-K01</t>
  </si>
  <si>
    <t>РПпл10-01-Ст Розетка разборная для плиты с з/к о/у 32А белая IEK</t>
  </si>
  <si>
    <t>ERP10-32-01-K01</t>
  </si>
  <si>
    <t>ВПпл10-01-Ст Вилка разборная для плиты с з/к 32А белая IEK</t>
  </si>
  <si>
    <t>EVP10-32-01-K01</t>
  </si>
  <si>
    <t xml:space="preserve">                06.04.02.03 Разборные вилки и розетки для электроплит 32А</t>
  </si>
  <si>
    <t>ITK Разъём RJ12 UTP для кабеля кат.3, 6P4C</t>
  </si>
  <si>
    <t>CS3-2C3U</t>
  </si>
  <si>
    <t>ITK Разъём RJ-45 UTP для кабеля кат.6</t>
  </si>
  <si>
    <t>CS3-1C6U</t>
  </si>
  <si>
    <t>ITK Разъём RJ-45 UTP для кабеля кат.5Е</t>
  </si>
  <si>
    <t>CS3-1C5EU</t>
  </si>
  <si>
    <t>ITK Разъём RJ-45 FTP для кабеля кат.6</t>
  </si>
  <si>
    <t>CS3-1C6F</t>
  </si>
  <si>
    <t>ITK Разъём RJ-45 FTP для кабеля кат.5Е</t>
  </si>
  <si>
    <t>CS3-1C5EF</t>
  </si>
  <si>
    <t>ITK Колпачок изолирующий для разъема RJ-45, PVC, серый</t>
  </si>
  <si>
    <t>CS4-11</t>
  </si>
  <si>
    <t xml:space="preserve">            11.01.04 Разъемы для кабеля</t>
  </si>
  <si>
    <t>ITK Инструмент обжимной для RJ-45,12,11 с храповым механизмом, сине-оранжевый</t>
  </si>
  <si>
    <t>TM1-B11H</t>
  </si>
  <si>
    <t>ITK Инструмент обжим. для RJ45 RJ12 RJ11 ручка ПВХ зеленый</t>
  </si>
  <si>
    <t>TM1-G10V</t>
  </si>
  <si>
    <t>ITK Инструмент обжим для RJ-45,12,11 с храп. мех верт. обжим</t>
  </si>
  <si>
    <t>TM1-B11V</t>
  </si>
  <si>
    <t>ITK Инструмент обжим для RJ-45,12,11 без храп мех сине-оранж</t>
  </si>
  <si>
    <t>TM1-B10H</t>
  </si>
  <si>
    <t>ITK Инструмент для зачистки и обрезки коакс кабеля</t>
  </si>
  <si>
    <t>TS2-GR10</t>
  </si>
  <si>
    <t>ITK Инструмент для зачистки и обрезки витой пары</t>
  </si>
  <si>
    <t>TS1-G30</t>
  </si>
  <si>
    <t>ITK Инструмент для заделки, тип Krone с крючками, серый</t>
  </si>
  <si>
    <t>TI1-G211-P</t>
  </si>
  <si>
    <t xml:space="preserve">            11.01.05 Инструмент для работы с LAN-кабелем</t>
  </si>
  <si>
    <t>Отвертка-пробник ОП-2Э  IEK</t>
  </si>
  <si>
    <t>TPR20</t>
  </si>
  <si>
    <t>Отвертка-пробник ОП-1 IEK</t>
  </si>
  <si>
    <t>TPR10</t>
  </si>
  <si>
    <t xml:space="preserve">                10.10.01.6 Индикаторы, тестеры</t>
  </si>
  <si>
    <t>Кусачки для проволочных лотков КПЛ-14</t>
  </si>
  <si>
    <t>TKK10-D14</t>
  </si>
  <si>
    <t xml:space="preserve">                10.10.01.5 Инструмент для проволочных лотков</t>
  </si>
  <si>
    <t>Пистолет для затяжки и обрезки хомутов ПКХ-600А</t>
  </si>
  <si>
    <t>THS10-W4 8</t>
  </si>
  <si>
    <t>Пистолет для затяжки и обрезки хомутов ПКХ-519</t>
  </si>
  <si>
    <t>THS10-W9 0</t>
  </si>
  <si>
    <t xml:space="preserve">                10.10.01.4 Инструмент для хомутов</t>
  </si>
  <si>
    <t>Инструмент для снятия оболочки с кабеля СОК-5 IEK</t>
  </si>
  <si>
    <t>TPG-5</t>
  </si>
  <si>
    <t>Автоматический стриппер АС 0,18-6 IEK</t>
  </si>
  <si>
    <t>TFS-D3</t>
  </si>
  <si>
    <t xml:space="preserve">                10.10.01.3 Инструмент для снятия изоляции</t>
  </si>
  <si>
    <t>Ножницы секторные НС-765 IEK</t>
  </si>
  <si>
    <t>TLK10-765</t>
  </si>
  <si>
    <t>Ножницы секторные НС-760 IEK</t>
  </si>
  <si>
    <t>TLK10-760</t>
  </si>
  <si>
    <t>Ножницы секторные НС-520 IEK</t>
  </si>
  <si>
    <t>TLK10-520</t>
  </si>
  <si>
    <t>Ножницы секторные НС-380 IEK</t>
  </si>
  <si>
    <t>TLK10-380</t>
  </si>
  <si>
    <t>Ножницы секторные НС-325 IEK</t>
  </si>
  <si>
    <t>TLK10-325</t>
  </si>
  <si>
    <t>Ножницы секторные НС-300 IEK</t>
  </si>
  <si>
    <t>TLK10-300</t>
  </si>
  <si>
    <t>Ножницы секторные НС-240 IEK</t>
  </si>
  <si>
    <t>TLK10-240</t>
  </si>
  <si>
    <t>Ножницы кабельные НК-250 IEK</t>
  </si>
  <si>
    <t>TLK10-250</t>
  </si>
  <si>
    <t xml:space="preserve">                10.10.01.2 Кабелерезы</t>
  </si>
  <si>
    <t>Пресс механический ручной ПМР-300 IEK</t>
  </si>
  <si>
    <t>TKL10-020</t>
  </si>
  <si>
    <t>Пресс механический ручной ПМР-240 IEK</t>
  </si>
  <si>
    <t>TKL10-019</t>
  </si>
  <si>
    <t>Пресс механический ручной ПМР-230 IEK</t>
  </si>
  <si>
    <t>TKL10-018</t>
  </si>
  <si>
    <t>Пресс механический ручной ПМР-150 IEK</t>
  </si>
  <si>
    <t>TKL10-017</t>
  </si>
  <si>
    <t>Пресс механический ручной ПМР 6-50 IEK</t>
  </si>
  <si>
    <t>TKL10-015</t>
  </si>
  <si>
    <t>Пресс механический ручной ПМР 16-120 IEK</t>
  </si>
  <si>
    <t>TKL10-016</t>
  </si>
  <si>
    <t>Пресс гидравлический универсальный ПГУ</t>
  </si>
  <si>
    <t>UZA-41-0021</t>
  </si>
  <si>
    <t>Пресс гидравлический ручной с ручным клапаном ПГРК1-300 IEK</t>
  </si>
  <si>
    <t>TKL10-010</t>
  </si>
  <si>
    <t>Пресс гидравлический ручной с ручным клапаном ПГРК-300 IEK</t>
  </si>
  <si>
    <t>TKL10-009</t>
  </si>
  <si>
    <t>Пресс гидравлический ручной с насосом ПГР-400Н IEK</t>
  </si>
  <si>
    <t>TKL10-011</t>
  </si>
  <si>
    <t>Пресс гидравлический ручной с матрицей ПГР-150М IEK</t>
  </si>
  <si>
    <t>TKL10-006</t>
  </si>
  <si>
    <t>Пресс гидравлический ручной с матрицей и клапаном ПГР-150МК IEK</t>
  </si>
  <si>
    <t>TKL10-005</t>
  </si>
  <si>
    <t>Пресс гидравлический ручной с клапаном ПГРК-430 IEK</t>
  </si>
  <si>
    <t>TKL10-007</t>
  </si>
  <si>
    <t>Пресс гидравлический ручной с клапаном ПГРК-400 IEK</t>
  </si>
  <si>
    <t>TKL10-008</t>
  </si>
  <si>
    <t>Пресс гидравлический ручной ПГР-70 IEK</t>
  </si>
  <si>
    <t>TKL10-001</t>
  </si>
  <si>
    <t>Пресс гидравлический ручной ПГР-300 IEK</t>
  </si>
  <si>
    <t>TKL10-004</t>
  </si>
  <si>
    <t>Пресс гидравлический ручной ПГР-240 IEK</t>
  </si>
  <si>
    <t>TKL10-003</t>
  </si>
  <si>
    <t>Пресс гидравлический ручной ПГР-120 IEK</t>
  </si>
  <si>
    <t>TKL10-002</t>
  </si>
  <si>
    <t>Пресс гидравлический (головка) ПГ-630 IEK</t>
  </si>
  <si>
    <t>TKL10-013</t>
  </si>
  <si>
    <t>Пресс гидравлический (головка) ПГ-50-400 IEK</t>
  </si>
  <si>
    <t>TKL10-012</t>
  </si>
  <si>
    <t>Насос гидравлический ручной НГР-700 IEK</t>
  </si>
  <si>
    <t>TKL10-057</t>
  </si>
  <si>
    <t>Матрица E215 для опрессовки СИП прессом ПГР-240</t>
  </si>
  <si>
    <t>MTZ-E215-10-003</t>
  </si>
  <si>
    <t>Матрица E173 для опрессовки СИП прессом ПГР-240</t>
  </si>
  <si>
    <t>MTZ-E173-10-003</t>
  </si>
  <si>
    <t>Матрица E140 для опрессовки СИП прессом ПГР-240</t>
  </si>
  <si>
    <t>MTZ-E140-10-003</t>
  </si>
  <si>
    <t>Клещи обжимные КО-6Е 6-16мм для Е-типа</t>
  </si>
  <si>
    <t>TKL20-006-016</t>
  </si>
  <si>
    <t>Клещи обжимные КО-5Е 0,5-6мм для Е-типа</t>
  </si>
  <si>
    <t>TKL20-D05-006</t>
  </si>
  <si>
    <t>Клещи обжимные КО-08Е 0,5-6,0 мм2 (шестигранник)</t>
  </si>
  <si>
    <t>TKL10-D6</t>
  </si>
  <si>
    <t>Клещи обжимные КО-07Е 10-35мм для Е-типа IEK</t>
  </si>
  <si>
    <t>TKL20-010-035</t>
  </si>
  <si>
    <t>Клещи обжимные КО-04Е 0,5-6,0 мм2 (квадрат) IEK</t>
  </si>
  <si>
    <t>TKL10-D4</t>
  </si>
  <si>
    <t>Клещи обжимные КО-03Е 6,0-16 мм2 (квадрат) IEK</t>
  </si>
  <si>
    <t>TKL20-D4</t>
  </si>
  <si>
    <t>Клещи обжимные  К0-02 0,5-2,5мм</t>
  </si>
  <si>
    <t>TKL10-D05-D25</t>
  </si>
  <si>
    <t>Клещи обжимные  К0-01 1,5-6мм</t>
  </si>
  <si>
    <t>TKL10-D15-006</t>
  </si>
  <si>
    <t xml:space="preserve">                10.10.01.1 Инструмент для опрессовки</t>
  </si>
  <si>
    <t>Кольцо к патрону, пластик, Е27, белый, индивидуальный пакет, IEK</t>
  </si>
  <si>
    <t>EKP10-01-02-K01</t>
  </si>
  <si>
    <t>Кольцо к патрону, пластик, Е14, черный, индивидуальный пакет, IEK</t>
  </si>
  <si>
    <t>EKP20-02-02-K02</t>
  </si>
  <si>
    <t>Кольцо к патрону, пластик, Е14, белый, индивидуальный пакет, IEK</t>
  </si>
  <si>
    <t>EKP20-01-02-K01</t>
  </si>
  <si>
    <t>Кольцо к патрону, бакелит, Е27, черный, индивидуальный пакет, IEK</t>
  </si>
  <si>
    <t>EKP10-02-02-K02</t>
  </si>
  <si>
    <t xml:space="preserve">                06.04.04.05 Аксессуары, кольца ИЕК</t>
  </si>
  <si>
    <t>Ппл27-04-К52  Патрон підвісний з шнуром, пластик, Е27, черный (50 шт)</t>
  </si>
  <si>
    <t>EPP14-04-01-K02</t>
  </si>
  <si>
    <t>Ппл27-04-К51  Патрон підвісний з шнуром, пластик, Е27, белый (50 шт)</t>
  </si>
  <si>
    <t>EPP14-04-01-K01</t>
  </si>
  <si>
    <t>Ппл27-04-К12 Патрон пластик с кольцом, Е27, белый (50 шт)</t>
  </si>
  <si>
    <t>EPP11-04-01-K01</t>
  </si>
  <si>
    <t>Ппл27-04-К02 Патрон подвесной пластик, Е27, белый (50 шт)</t>
  </si>
  <si>
    <t>EPP10-04-01-K01</t>
  </si>
  <si>
    <t>Ппл14-02-К12 Патрон пластик с кольцом, Е14, белый (50 шт)</t>
  </si>
  <si>
    <t>EPP21-02-01-K01</t>
  </si>
  <si>
    <t>Ппл14-02-К02 Патрон подвесной пластик, Е14, белый (50 шт)</t>
  </si>
  <si>
    <t>EPP20-02-01-K01</t>
  </si>
  <si>
    <t xml:space="preserve">                06.04.04.03 Электропатроны пластиковые ИЕК</t>
  </si>
  <si>
    <t>Пкр40-16-К43 Патрон подвесной керамический, Е40 (100 шт)</t>
  </si>
  <si>
    <t>EPC30-04-01-K01</t>
  </si>
  <si>
    <t>Пкр27-04-К43 Патрон подвесной керамический, Е27 (200 шт)</t>
  </si>
  <si>
    <t>EPC10-04-01-K01</t>
  </si>
  <si>
    <t>Пкр14-04-К43 Патрон подвесной керамический, Е14 (400 шт)</t>
  </si>
  <si>
    <t>EPC20-04-01-K01</t>
  </si>
  <si>
    <t xml:space="preserve">                06.04.04.02 Электропатроны керамические ИЕК</t>
  </si>
  <si>
    <t>4,94грн</t>
  </si>
  <si>
    <t>Керамический Е27 К-001 (с планкой)</t>
  </si>
  <si>
    <t>4,55грн</t>
  </si>
  <si>
    <t>Е14Н10РП-01 (резьбовой)</t>
  </si>
  <si>
    <t>3,.90грн</t>
  </si>
  <si>
    <t>Е14Н10П-09 УХЛ4 (подвесной)</t>
  </si>
  <si>
    <t>6,5грн</t>
  </si>
  <si>
    <t>Е27ФпП-03 (фланец косой)</t>
  </si>
  <si>
    <t>6,24грн</t>
  </si>
  <si>
    <t>Е27ФпП-01 (фланец-прямой)</t>
  </si>
  <si>
    <t>Е27Н10/12РП-01 (резьбовой)</t>
  </si>
  <si>
    <t>4,68грн</t>
  </si>
  <si>
    <t>Е27Н10/12П-01 (подвесной)</t>
  </si>
  <si>
    <t>Электрические патроны Украина</t>
  </si>
  <si>
    <t>ДР 5070 (500 х 700 х 30)</t>
  </si>
  <si>
    <t>ДР 6060 (600 х 600 х 30)</t>
  </si>
  <si>
    <t>ДР 5060 (500 х 600 х 30)</t>
  </si>
  <si>
    <t>ДР 4060 (400 х 600 х 30)</t>
  </si>
  <si>
    <t>ДР 5050 (500 х 500 х 30)</t>
  </si>
  <si>
    <t>ДР 4050 (400 x 500 х 30)</t>
  </si>
  <si>
    <t>ДР 3050 (300 x 500 х 30)</t>
  </si>
  <si>
    <t>ДР 4040 (400 x 400 х 30)</t>
  </si>
  <si>
    <t>ДР 3040 (300 x 400 х 30)</t>
  </si>
  <si>
    <t>ДР 2040 (200 x 400 х 30)</t>
  </si>
  <si>
    <t>ДР 3030 (300 x 300 х 30)</t>
  </si>
  <si>
    <t>ДР 2030 (200 x 300 х 30)</t>
  </si>
  <si>
    <t>ДР 2545 (250 х 450 х 30)</t>
  </si>
  <si>
    <t>ДР 2525 (250 х 250 х 30)</t>
  </si>
  <si>
    <t>ДР 2020 (200 x 200 х 30)</t>
  </si>
  <si>
    <t>ДР 1515 (150 x 150 х 30)</t>
  </si>
  <si>
    <t>грн.</t>
  </si>
  <si>
    <t>Дверцы ревизионные</t>
  </si>
  <si>
    <t>№</t>
  </si>
  <si>
    <t>63,19грн</t>
  </si>
  <si>
    <r>
      <t xml:space="preserve">Розетка РАр10-3-ОП с заземл. контактом на DIN-рейку </t>
    </r>
    <r>
      <rPr>
        <b/>
        <sz val="12"/>
        <color indexed="8"/>
        <rFont val="Arial"/>
        <family val="2"/>
        <charset val="204"/>
      </rPr>
      <t>IEK</t>
    </r>
  </si>
  <si>
    <t>MRD10-16</t>
  </si>
  <si>
    <t>1,26 ye</t>
  </si>
  <si>
    <r>
      <t xml:space="preserve">Розетка на Din-рейку (корпус=1полюс) без заземлення </t>
    </r>
    <r>
      <rPr>
        <b/>
        <sz val="12"/>
        <color indexed="8"/>
        <rFont val="Arial"/>
        <family val="2"/>
        <charset val="204"/>
      </rPr>
      <t>Takel</t>
    </r>
  </si>
  <si>
    <t>Розетка на дин-рейку</t>
  </si>
  <si>
    <t>Зажим електричний ЗКС-10 (120мм) чорний  та червоний (10шт/уп)</t>
  </si>
  <si>
    <t>Зажим електричний ЗКС-15 (100мм) чорний  та червоний (10шт/уп)</t>
  </si>
  <si>
    <t>Зажим електричний ЗКС-90 (90мм) чорний  та червоний (50шт/уп)</t>
  </si>
  <si>
    <t>Зажим електричний ЗКС-18 (75мм) чорний  та червоний (100шт/уп)</t>
  </si>
  <si>
    <t>Зажим електричний ЗКС-7 (75мм) чорний  та червоний (100шт/уп)</t>
  </si>
  <si>
    <t>Зажим електричний ЗКС-50 (50мм) чорний  та червоний (200шт/уп)</t>
  </si>
  <si>
    <t>Зажим електричний ЗКС-19 (50мм) чорний  та червоний (500шт/уп)</t>
  </si>
  <si>
    <t>Зажим електричний ЗКС-3 (30мм) чорний  та червоний (500шт/уп)</t>
  </si>
  <si>
    <t>Зажим електричний ЗКС-26 (45мм) чорний  та червоний (250шт/уп)</t>
  </si>
  <si>
    <t>Зажим електричний ЗКС-27 (35мм) чорний та червоний (500шт/уп)</t>
  </si>
  <si>
    <t>Зажим електричний ЗКС-28 (27мм) чорний та червоний (500шт/уп)</t>
  </si>
  <si>
    <t>за 1шт.</t>
  </si>
  <si>
    <t>Зажими електричний ЗКС</t>
  </si>
  <si>
    <r>
      <rPr>
        <b/>
        <sz val="11"/>
        <color indexed="8"/>
        <rFont val="Arial"/>
        <family val="2"/>
        <charset val="204"/>
      </rPr>
      <t>КП-53и</t>
    </r>
    <r>
      <rPr>
        <sz val="10"/>
        <color indexed="8"/>
        <rFont val="Arial"/>
        <family val="2"/>
        <charset val="204"/>
      </rPr>
      <t xml:space="preserve">   [2 клавиши, 6 контактов, 2 положения с фиксацией (каждой клавиши) "вкл-выкл", либо переключение "вкл-вкл", корпус широкий прямоугольный   Цвет клавиш: красн/красн, красн/зелен, красн/желт, красн/синий и желт/синий]</t>
    </r>
  </si>
  <si>
    <r>
      <rPr>
        <b/>
        <sz val="11"/>
        <color indexed="8"/>
        <rFont val="Arial"/>
        <family val="2"/>
        <charset val="204"/>
      </rPr>
      <t>КП-51в</t>
    </r>
    <r>
      <rPr>
        <sz val="10"/>
        <color indexed="8"/>
        <rFont val="Arial"/>
        <family val="2"/>
        <charset val="204"/>
      </rPr>
      <t xml:space="preserve">   [с возвратом клавиши 6 контактов, 3 положения с фиксацией "вкл-выкл-вкл" (переключение с нейтральным положением), корпус широкий прямоугольный  Цвет клавиши: черный]</t>
    </r>
  </si>
  <si>
    <r>
      <rPr>
        <b/>
        <sz val="11"/>
        <color indexed="8"/>
        <rFont val="Arial"/>
        <family val="2"/>
        <charset val="204"/>
      </rPr>
      <t>КП-51</t>
    </r>
    <r>
      <rPr>
        <sz val="10"/>
        <color indexed="8"/>
        <rFont val="Arial"/>
        <family val="2"/>
        <charset val="204"/>
      </rPr>
      <t xml:space="preserve">   [6 контактов, 3 положения с фиксацией "вкл-выкл-вкл" (переключение с нейтральным положением), корпус широкий прямоугольный  Цвет клавиши: красный, зеленый, желтый, синий и черный]</t>
    </r>
  </si>
  <si>
    <r>
      <rPr>
        <b/>
        <sz val="11"/>
        <color indexed="8"/>
        <rFont val="Arial"/>
        <family val="2"/>
        <charset val="204"/>
      </rPr>
      <t>КП-51и</t>
    </r>
    <r>
      <rPr>
        <sz val="10"/>
        <color indexed="8"/>
        <rFont val="Arial"/>
        <family val="2"/>
        <charset val="204"/>
      </rPr>
      <t xml:space="preserve">   [6 контактов, 3 положения с фиксацией "вкл-выкл-вкл" (переключение с нейтральным положением), корпус широкий прямоугольный  Цвет клавиши: красный, зеленый, желтый, синий]</t>
    </r>
  </si>
  <si>
    <r>
      <rPr>
        <b/>
        <sz val="11"/>
        <color indexed="8"/>
        <rFont val="Arial"/>
        <family val="2"/>
        <charset val="204"/>
      </rPr>
      <t>КП-47</t>
    </r>
    <r>
      <rPr>
        <sz val="10"/>
        <color indexed="8"/>
        <rFont val="Arial"/>
        <family val="2"/>
        <charset val="204"/>
      </rPr>
      <t xml:space="preserve">   [6 контактов, 2 положения с фиксацией "вкл-выкл", либо переключение "вкл-вкл", корпус широкий прямоугольный  Цвет клавиши: красный, зеленый, желтый, синий и черный]</t>
    </r>
  </si>
  <si>
    <r>
      <rPr>
        <b/>
        <sz val="11"/>
        <color indexed="8"/>
        <rFont val="Arial"/>
        <family val="2"/>
        <charset val="204"/>
      </rPr>
      <t>КП-47и</t>
    </r>
    <r>
      <rPr>
        <sz val="10"/>
        <color indexed="8"/>
        <rFont val="Arial"/>
        <family val="2"/>
        <charset val="204"/>
      </rPr>
      <t xml:space="preserve">   [6 контактов, 2 положения с фиксацией "вкл-выкл", либо переключение "вкл-вкл", корпус широкий прямоугольный  Цвет клавиши: красный, зеленый, желтый, синий]</t>
    </r>
  </si>
  <si>
    <r>
      <rPr>
        <b/>
        <sz val="11"/>
        <color indexed="8"/>
        <rFont val="Arial"/>
        <family val="2"/>
        <charset val="204"/>
      </rPr>
      <t>КП-46</t>
    </r>
    <r>
      <rPr>
        <sz val="10"/>
        <color indexed="8"/>
        <rFont val="Arial"/>
        <family val="2"/>
        <charset val="204"/>
      </rPr>
      <t xml:space="preserve">   [6 контактов, 2 положения с фиксацией "вкл-выкл", либо переключение "вкл-вкл", корпус широкий прямоугольный  Цвет клавиши: красный, зеленый, желтый, синий и черный]</t>
    </r>
  </si>
  <si>
    <r>
      <rPr>
        <b/>
        <sz val="11"/>
        <color indexed="8"/>
        <rFont val="Arial"/>
        <family val="2"/>
        <charset val="204"/>
      </rPr>
      <t>КП-45в</t>
    </r>
    <r>
      <rPr>
        <sz val="10"/>
        <color indexed="8"/>
        <rFont val="Arial"/>
        <family val="2"/>
        <charset val="204"/>
      </rPr>
      <t xml:space="preserve">   [с возвратом клавиши 6 контактов, 2 положения (1- начальное, 2- без фиксации), возврат клавишы в начальное положение, корпус широкий прямоугольный  Цвет клавиши: черный]</t>
    </r>
  </si>
  <si>
    <r>
      <rPr>
        <b/>
        <sz val="11"/>
        <color indexed="8"/>
        <rFont val="Arial"/>
        <family val="2"/>
        <charset val="204"/>
      </rPr>
      <t>КП-45и</t>
    </r>
    <r>
      <rPr>
        <sz val="10"/>
        <color indexed="8"/>
        <rFont val="Arial"/>
        <family val="2"/>
        <charset val="204"/>
      </rPr>
      <t xml:space="preserve">   [6 контактов, 2 положения с фиксацией "вкл-выкл", либо переключение "вкл-вкл", корпус широкий прямоугольный  Цвет клавиши: красный, зеленый, желтый, синий]</t>
    </r>
  </si>
  <si>
    <r>
      <rPr>
        <b/>
        <sz val="11"/>
        <color indexed="8"/>
        <rFont val="Arial"/>
        <family val="2"/>
        <charset val="204"/>
      </rPr>
      <t>КП-44и</t>
    </r>
    <r>
      <rPr>
        <sz val="10"/>
        <color indexed="8"/>
        <rFont val="Arial"/>
        <family val="2"/>
        <charset val="204"/>
      </rPr>
      <t xml:space="preserve">   [(2 независимые клавиши) 6 контактов, 2 положения с фиксацией "вкл-выкл" (у каждой клавиши), либо переключение "вкл-вкл", подсветка в форме "глазка", корпус широкий прямоугольный  Цвет клавиши: корпус и клавиша черного цвета, а подсветка красного]</t>
    </r>
  </si>
  <si>
    <r>
      <rPr>
        <b/>
        <sz val="11"/>
        <color indexed="8"/>
        <rFont val="Arial"/>
        <family val="2"/>
        <charset val="204"/>
      </rPr>
      <t>КП-43</t>
    </r>
    <r>
      <rPr>
        <sz val="10"/>
        <color indexed="8"/>
        <rFont val="Arial"/>
        <family val="2"/>
        <charset val="204"/>
      </rPr>
      <t xml:space="preserve">   [6 контактов (малого размера), 2 положения с фиксацией "вкл-выкл", либо переключение "вкл-вкл", корпус широкий прямоугольный  Цвет клавиши: черный]</t>
    </r>
  </si>
  <si>
    <r>
      <rPr>
        <b/>
        <sz val="11"/>
        <color indexed="8"/>
        <rFont val="Arial"/>
        <family val="2"/>
        <charset val="204"/>
      </rPr>
      <t>КП-40</t>
    </r>
    <r>
      <rPr>
        <sz val="10"/>
        <color indexed="8"/>
        <rFont val="Arial"/>
        <family val="2"/>
        <charset val="204"/>
      </rPr>
      <t xml:space="preserve">   [3 (2) контакта, 2 положения с фиксацией "вкл-выкл", либо переключение "вкл-вкл", корпус прямоугольный средней ширины  Цвет клавиши: красный, зеленый, желтый, синий]</t>
    </r>
  </si>
  <si>
    <r>
      <rPr>
        <b/>
        <sz val="11"/>
        <color indexed="8"/>
        <rFont val="Arial"/>
        <family val="2"/>
        <charset val="204"/>
      </rPr>
      <t>КП-40и</t>
    </r>
    <r>
      <rPr>
        <sz val="10"/>
        <color indexed="8"/>
        <rFont val="Arial"/>
        <family val="2"/>
        <charset val="204"/>
      </rPr>
      <t xml:space="preserve">   [3 (2) контакта, 2 положения с фиксацией "вкл-выкл", либо переключение "вкл-вкл", корпус прямоугольный средней ширины  Цвет клавиши: красный, зеленый, желтый, синий]</t>
    </r>
  </si>
  <si>
    <r>
      <rPr>
        <b/>
        <sz val="11"/>
        <color indexed="8"/>
        <rFont val="Arial"/>
        <family val="2"/>
        <charset val="204"/>
      </rPr>
      <t>КП-39</t>
    </r>
    <r>
      <rPr>
        <sz val="10"/>
        <color indexed="8"/>
        <rFont val="Arial"/>
        <family val="2"/>
        <charset val="204"/>
      </rPr>
      <t xml:space="preserve">   [3 контакта, 3 положения с фиксацией "вкл-выкл-вкл" (переключение с нейтральным положением), узкая прямоугольная форма корпуса  Цвет клавиши: красный, черный]</t>
    </r>
  </si>
  <si>
    <r>
      <rPr>
        <b/>
        <sz val="11"/>
        <color indexed="8"/>
        <rFont val="Arial"/>
        <family val="2"/>
        <charset val="204"/>
      </rPr>
      <t>КП-38и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узкая прямоугольная форма корпуса, подсветка в форме "глазка"  Цвет клавиши: корпус и клавиша черного цвета, а подсветка красного]</t>
    </r>
  </si>
  <si>
    <r>
      <rPr>
        <b/>
        <sz val="11"/>
        <color indexed="8"/>
        <rFont val="Arial"/>
        <family val="2"/>
        <charset val="204"/>
      </rPr>
      <t>КП-36в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узкая прямоугольная форма корпуса]</t>
    </r>
  </si>
  <si>
    <r>
      <rPr>
        <b/>
        <sz val="11"/>
        <color indexed="8"/>
        <rFont val="Arial"/>
        <family val="2"/>
        <charset val="204"/>
      </rPr>
      <t>КП-36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узкая прямоугольная форма корпуса  Цвет клавиши: красный, черный]</t>
    </r>
  </si>
  <si>
    <r>
      <rPr>
        <b/>
        <sz val="11"/>
        <color indexed="8"/>
        <rFont val="Arial"/>
        <family val="2"/>
        <charset val="204"/>
      </rPr>
      <t>КП-36и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узкая прямоугольная форма корпуса  Цвет клавиши: красный, зеленый, желтый, синий]</t>
    </r>
  </si>
  <si>
    <r>
      <rPr>
        <b/>
        <sz val="11"/>
        <color indexed="8"/>
        <rFont val="Arial"/>
        <family val="2"/>
        <charset val="204"/>
      </rPr>
      <t>КП-35</t>
    </r>
    <r>
      <rPr>
        <sz val="10"/>
        <color indexed="8"/>
        <rFont val="Arial"/>
        <family val="2"/>
        <charset val="204"/>
      </rPr>
      <t xml:space="preserve">   [2 контакта, 2 положения с фиксацией "вкл-выкл", узкая прямоугольная форма корпуса  Цвет клавиши: черный]</t>
    </r>
  </si>
  <si>
    <r>
      <rPr>
        <b/>
        <sz val="11"/>
        <color indexed="8"/>
        <rFont val="Arial"/>
        <family val="2"/>
        <charset val="204"/>
      </rPr>
      <t>КП-29</t>
    </r>
    <r>
      <rPr>
        <sz val="10"/>
        <color indexed="8"/>
        <rFont val="Arial"/>
        <family val="2"/>
        <charset val="204"/>
      </rPr>
      <t xml:space="preserve">   [2 контакта, 2 положения с фиксацией "вкл-выкл", узкая прямоугольная форма корпуса  Цвет клавиши: красный, зеленый, желтый, синий и черный]</t>
    </r>
  </si>
  <si>
    <r>
      <rPr>
        <b/>
        <sz val="11"/>
        <color indexed="8"/>
        <rFont val="Arial"/>
        <family val="2"/>
        <charset val="204"/>
      </rPr>
      <t>КП-20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круглая форма корпуса (по всей высоте корпуса)  Цвет клавиши: красный, зеленый, желтый, синий и черный]</t>
    </r>
  </si>
  <si>
    <r>
      <rPr>
        <b/>
        <sz val="11"/>
        <color indexed="8"/>
        <rFont val="Arial"/>
        <family val="2"/>
        <charset val="204"/>
      </rPr>
      <t>КП-20и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круглая форма корпуса (по всей высоте корпуса)  Цвет клавиши: красный, зеленый, желтый, синий]</t>
    </r>
  </si>
  <si>
    <r>
      <rPr>
        <b/>
        <sz val="11"/>
        <color indexed="8"/>
        <rFont val="Arial"/>
        <family val="2"/>
        <charset val="204"/>
      </rPr>
      <t>КП-19</t>
    </r>
    <r>
      <rPr>
        <sz val="10"/>
        <color indexed="8"/>
        <rFont val="Arial"/>
        <family val="2"/>
        <charset val="204"/>
      </rPr>
      <t xml:space="preserve">   [2 контакта, 2 положения с фиксацией "вкл-выкл", круглая форма корпуса (по всей высоте) Цвет клавиши: красный, зеленый, желтый, синий и черный]</t>
    </r>
  </si>
  <si>
    <r>
      <rPr>
        <b/>
        <sz val="11"/>
        <color indexed="8"/>
        <rFont val="Arial"/>
        <family val="2"/>
        <charset val="204"/>
      </rPr>
      <t>КП-18и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круглая форма корпуса (только в верхней части корпуса), подсветка в форме "глазка"  Цвет клавиши: корпус и клавиша черного цвета, а подсветка красного]</t>
    </r>
  </si>
  <si>
    <r>
      <rPr>
        <b/>
        <sz val="11"/>
        <color indexed="8"/>
        <rFont val="Arial"/>
        <family val="2"/>
        <charset val="204"/>
      </rPr>
      <t>КП-16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круглая форма корпуса (только в верхней части корпуса)  Цвет клавиши: красный, зеленый, желтый, синий и черный]</t>
    </r>
  </si>
  <si>
    <r>
      <rPr>
        <b/>
        <sz val="11"/>
        <color indexed="8"/>
        <rFont val="Arial"/>
        <family val="2"/>
        <charset val="204"/>
      </rPr>
      <t>КП-16 (белый корпус/белая клавиша)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круглая форма корпуса (только в верхней части корпуса)]</t>
    </r>
  </si>
  <si>
    <t>505394б</t>
  </si>
  <si>
    <r>
      <rPr>
        <b/>
        <sz val="11"/>
        <color indexed="8"/>
        <rFont val="Arial"/>
        <family val="2"/>
        <charset val="204"/>
      </rPr>
      <t>КП-16и</t>
    </r>
    <r>
      <rPr>
        <sz val="10"/>
        <color indexed="8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  <charset val="204"/>
      </rPr>
      <t>(белый корпус/красная клавиша)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круглая форма корпуса (только в верхней части корпуса)]</t>
    </r>
  </si>
  <si>
    <r>
      <rPr>
        <b/>
        <sz val="11"/>
        <color indexed="8"/>
        <rFont val="Arial"/>
        <family val="2"/>
        <charset val="204"/>
      </rPr>
      <t xml:space="preserve">КП-16и </t>
    </r>
    <r>
      <rPr>
        <sz val="10"/>
        <color indexed="8"/>
        <rFont val="Arial"/>
        <family val="2"/>
        <charset val="204"/>
      </rPr>
      <t xml:space="preserve">  [3 контакта, 2 положения с фиксацией "вкл-выкл", либо переключение "вкл-вкл", круглая форма корпуса (только в верхней части корпуса)  Цвет клавиши: красный, зеленый, желтый, синий]</t>
    </r>
  </si>
  <si>
    <r>
      <rPr>
        <b/>
        <sz val="11"/>
        <color indexed="8"/>
        <rFont val="Arial"/>
        <family val="2"/>
        <charset val="204"/>
      </rPr>
      <t>КП-15</t>
    </r>
    <r>
      <rPr>
        <sz val="10"/>
        <color indexed="8"/>
        <rFont val="Arial"/>
        <family val="2"/>
        <charset val="204"/>
      </rPr>
      <t xml:space="preserve">   [2 контакта, 2 положения с фиксацией "вкл-выкл", либо переключение "вкл-вкл", малый размер корпуса  Цвет клавиши: красный, черный]</t>
    </r>
  </si>
  <si>
    <r>
      <rPr>
        <b/>
        <sz val="11"/>
        <color indexed="8"/>
        <rFont val="Arial"/>
        <family val="2"/>
        <charset val="204"/>
      </rPr>
      <t>КП-14</t>
    </r>
    <r>
      <rPr>
        <sz val="10"/>
        <color indexed="8"/>
        <rFont val="Arial"/>
        <family val="2"/>
        <charset val="204"/>
      </rPr>
      <t xml:space="preserve">   [6 контактов, 2 положения с фиксацией "вкл-выкл", либо переключение "вкл-вкл", малый размер корпуса  Цвет клавиши: красный, черный]</t>
    </r>
  </si>
  <si>
    <r>
      <rPr>
        <b/>
        <sz val="11"/>
        <color indexed="8"/>
        <rFont val="Arial"/>
        <family val="2"/>
        <charset val="204"/>
      </rPr>
      <t>КП-13</t>
    </r>
    <r>
      <rPr>
        <sz val="10"/>
        <color indexed="8"/>
        <rFont val="Arial"/>
        <family val="2"/>
        <charset val="204"/>
      </rPr>
      <t xml:space="preserve">   [6 контактов, 3 положения с фиксацией "вкл-выкл-вкл" (переключение с нейтральным положением), малый размер корпуса  Цвет клавиши: красный, черный]</t>
    </r>
  </si>
  <si>
    <r>
      <rPr>
        <b/>
        <sz val="11"/>
        <color indexed="8"/>
        <rFont val="Arial"/>
        <family val="2"/>
        <charset val="204"/>
      </rPr>
      <t>КП-11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овальная форма корпуса  Цвет клавиши: черный]</t>
    </r>
  </si>
  <si>
    <r>
      <rPr>
        <b/>
        <sz val="11"/>
        <color indexed="8"/>
        <rFont val="Arial"/>
        <family val="2"/>
        <charset val="204"/>
      </rPr>
      <t>КП-11и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овальная форма корпуса  Цвет клавиши: красный, зеленый, желтый, синий]</t>
    </r>
  </si>
  <si>
    <r>
      <rPr>
        <b/>
        <sz val="11"/>
        <color indexed="8"/>
        <rFont val="Arial"/>
        <family val="2"/>
        <charset val="204"/>
      </rPr>
      <t>КП-9</t>
    </r>
    <r>
      <rPr>
        <sz val="10"/>
        <color indexed="8"/>
        <rFont val="Arial"/>
        <family val="2"/>
        <charset val="204"/>
      </rPr>
      <t xml:space="preserve">   [4 контакта, 2 положения с фиксацией "вкл-выкл", малый размер корпуса  Цвет клавиши: красный, черный]</t>
    </r>
  </si>
  <si>
    <r>
      <rPr>
        <b/>
        <sz val="11"/>
        <color indexed="8"/>
        <rFont val="Arial"/>
        <family val="2"/>
        <charset val="204"/>
      </rPr>
      <t>КП-9и</t>
    </r>
    <r>
      <rPr>
        <sz val="10"/>
        <color indexed="8"/>
        <rFont val="Arial"/>
        <family val="2"/>
        <charset val="204"/>
      </rPr>
      <t xml:space="preserve">   [4 контакта, 2 положения с фиксацией "вкл-выкл", малый размер корпуса  Цвет клавиши: красный, зеленый, желтый, синий]</t>
    </r>
  </si>
  <si>
    <r>
      <rPr>
        <b/>
        <sz val="11"/>
        <color indexed="8"/>
        <rFont val="Arial"/>
        <family val="2"/>
        <charset val="204"/>
      </rPr>
      <t>КП-8и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малый размер корпуса  Цвет клавиши: красный, зеленый, желтый, синий]</t>
    </r>
  </si>
  <si>
    <r>
      <rPr>
        <b/>
        <sz val="11"/>
        <color indexed="8"/>
        <rFont val="Arial"/>
        <family val="2"/>
        <charset val="204"/>
      </rPr>
      <t>КП-7</t>
    </r>
    <r>
      <rPr>
        <sz val="10"/>
        <color indexed="8"/>
        <rFont val="Arial"/>
        <family val="2"/>
        <charset val="204"/>
      </rPr>
      <t xml:space="preserve">   [3 контакта, 3 положения с фиксацией "вкл-выкл-вкл" (переключение с нейтральным положением), малый размер корпуса  Цвет клавиши: красный, черный]</t>
    </r>
  </si>
  <si>
    <r>
      <rPr>
        <b/>
        <sz val="11"/>
        <color indexed="8"/>
        <rFont val="Arial"/>
        <family val="2"/>
        <charset val="204"/>
      </rPr>
      <t>КП-5 (белый корпус/белая клавиша)</t>
    </r>
    <r>
      <rPr>
        <sz val="10"/>
        <color indexed="8"/>
        <rFont val="Arial"/>
        <family val="2"/>
        <charset val="204"/>
      </rPr>
      <t xml:space="preserve">   [2 контакта, 2 положения с фиксацией "вкл-выкл", малый размер корпуса]</t>
    </r>
  </si>
  <si>
    <r>
      <rPr>
        <b/>
        <sz val="11"/>
        <color indexed="8"/>
        <rFont val="Arial"/>
        <family val="2"/>
        <charset val="204"/>
      </rPr>
      <t>КП-5 (сталь)</t>
    </r>
    <r>
      <rPr>
        <sz val="10"/>
        <color indexed="8"/>
        <rFont val="Arial"/>
        <family val="2"/>
        <charset val="204"/>
      </rPr>
      <t xml:space="preserve">  [2 контакта, 2 положения с фиксацией "вкл-выкл", малый размер корпуса]</t>
    </r>
  </si>
  <si>
    <r>
      <rPr>
        <b/>
        <sz val="11"/>
        <color indexed="8"/>
        <rFont val="Arial"/>
        <family val="2"/>
        <charset val="204"/>
      </rPr>
      <t>КП-5</t>
    </r>
    <r>
      <rPr>
        <sz val="10"/>
        <color indexed="8"/>
        <rFont val="Arial"/>
        <family val="2"/>
        <charset val="204"/>
      </rPr>
      <t xml:space="preserve">   [2 контакта, 2 положения с фиксацией "вкл-выкл", малый размер корпуса  Цвет клавиши: красный, черный]</t>
    </r>
  </si>
  <si>
    <r>
      <rPr>
        <b/>
        <sz val="11"/>
        <color indexed="8"/>
        <rFont val="Arial"/>
        <family val="2"/>
        <charset val="204"/>
      </rPr>
      <t>КП-4</t>
    </r>
    <r>
      <rPr>
        <sz val="10"/>
        <color indexed="8"/>
        <rFont val="Arial"/>
        <family val="2"/>
        <charset val="204"/>
      </rPr>
      <t xml:space="preserve">   [3 контакта, 2 положения с фиксацией "вкл-выкл", либо переключение "вкл-вкл", малый размер корпуса  Цвет клавиши: красный, черный]</t>
    </r>
  </si>
  <si>
    <r>
      <rPr>
        <b/>
        <sz val="11"/>
        <color indexed="8"/>
        <rFont val="Arial"/>
        <family val="2"/>
        <charset val="204"/>
      </rPr>
      <t>КП-3</t>
    </r>
    <r>
      <rPr>
        <sz val="10"/>
        <color indexed="8"/>
        <rFont val="Arial"/>
        <family val="2"/>
        <charset val="204"/>
      </rPr>
      <t xml:space="preserve">   [2 контакта, 2 положения с фиксацией "вкл-выкл", "микро" размер корпуса  Цвет клавиши: красный, черный]</t>
    </r>
  </si>
  <si>
    <r>
      <rPr>
        <b/>
        <sz val="11"/>
        <color indexed="8"/>
        <rFont val="Arial"/>
        <family val="2"/>
        <charset val="204"/>
      </rPr>
      <t>КП-2и (белый корпус/красная клавиша)</t>
    </r>
    <r>
      <rPr>
        <sz val="10"/>
        <color indexed="8"/>
        <rFont val="Arial"/>
        <family val="2"/>
        <charset val="204"/>
      </rPr>
      <t xml:space="preserve">  [4 контакта, 2 положения с фиксацией "вкл-выкл", корпус широкий прямоугольный]</t>
    </r>
  </si>
  <si>
    <r>
      <rPr>
        <b/>
        <sz val="11"/>
        <color indexed="8"/>
        <rFont val="Arial"/>
        <family val="2"/>
        <charset val="204"/>
      </rPr>
      <t>КП-2</t>
    </r>
    <r>
      <rPr>
        <sz val="10"/>
        <color indexed="8"/>
        <rFont val="Arial"/>
        <family val="2"/>
        <charset val="204"/>
      </rPr>
      <t xml:space="preserve">  [4 контакта, 2 положения с фиксацией "вкл-выкл", корпус широкий прямоугольный  Цвет клавиши: красный, зеленый, желтый, синий и черный]</t>
    </r>
  </si>
  <si>
    <r>
      <rPr>
        <b/>
        <sz val="11"/>
        <color indexed="8"/>
        <rFont val="Arial"/>
        <family val="2"/>
        <charset val="204"/>
      </rPr>
      <t>КП-2и</t>
    </r>
    <r>
      <rPr>
        <sz val="10"/>
        <color indexed="8"/>
        <rFont val="Arial"/>
        <family val="2"/>
        <charset val="204"/>
      </rPr>
      <t xml:space="preserve">  [4 контакта, 2 положения с фиксацией "вкл-выкл", корпус широкий прямоугольный  Цвет клавиши: красный, зеленый, желтый, синий]</t>
    </r>
  </si>
  <si>
    <r>
      <rPr>
        <b/>
        <sz val="11"/>
        <color indexed="8"/>
        <rFont val="Arial"/>
        <family val="2"/>
        <charset val="204"/>
      </rPr>
      <t>КП-1</t>
    </r>
    <r>
      <rPr>
        <sz val="10"/>
        <color indexed="8"/>
        <rFont val="Arial"/>
        <family val="2"/>
        <charset val="204"/>
      </rPr>
      <t xml:space="preserve">  [2 контакта (продольное расположение), 2 положения с фиксацией "вкл-выкл"  Цвет клавиши: красный, черный]</t>
    </r>
  </si>
  <si>
    <t>за 1шт</t>
  </si>
  <si>
    <t>Клавішний перемикач КП-1</t>
  </si>
  <si>
    <t>Світлодіодний індикатор AD16-16DS 240v АC/DC (білий, червоний, зелений, жовтий, блакит)</t>
  </si>
  <si>
    <t>Світлодіодний індикатор AD16-16DS 24v АC/DC (білий, червоний, зелений, жовтий, блакит)</t>
  </si>
  <si>
    <t>Світлодіодні індикатори AD16-16DS</t>
  </si>
  <si>
    <t>Світлодіодний індикатор AD22-22DS 380v АC/DC (білий, червоний, зелений, жовтий, блакит)</t>
  </si>
  <si>
    <t>Світлодіодний індикатор AD22-22DS 240v АC/DC (білий, червоний, зелений, жовтий, блакит)</t>
  </si>
  <si>
    <t>Світлодіодний індикатор AD22-22DS 110v АC/DC (білий, червоний, зелений, жовтий, блакит)</t>
  </si>
  <si>
    <t>Світлодіодний індикатор AD22-22DS 36v АC/DC (білий, червоний, зелений, жовтий, блакит)</t>
  </si>
  <si>
    <t>Світлодіодний індикатор AD22-22DS 24v АC/DC (білий, червоний, зелений, жовтий, блакит)</t>
  </si>
  <si>
    <t>Світлодіодний індикатор AD22-22DS 12v АC/DC (білий, червоний, зелений, жовтий, блакит)</t>
  </si>
  <si>
    <t>Світлодіодні індикатори AD22-22DS</t>
  </si>
  <si>
    <t>Опресувальний інструмент для мережевого кабелю HT-2008R</t>
  </si>
  <si>
    <t>Опресувальний інструмент для мережевого кабелю HT-200R</t>
  </si>
  <si>
    <t>Опресувальний інструмент для мережевого кабелю HT-568R</t>
  </si>
  <si>
    <t>Опресувальний інструмент для мережевого кабелю HT-568</t>
  </si>
  <si>
    <t>Ручні опресувальні інструменти для мережевого кабелю</t>
  </si>
  <si>
    <t>Інструмент для зняття ізоляції FS-D3</t>
  </si>
  <si>
    <t>Iнструмент для зняття ізоляції</t>
  </si>
  <si>
    <t>Інструмент для затягування хомутів TG-100</t>
  </si>
  <si>
    <t>Інструмент для затягування хомутів HS-600A</t>
  </si>
  <si>
    <t xml:space="preserve"> Інструменти для затягування хомутів</t>
  </si>
  <si>
    <t>Опресувальний інструмент HX-120 (SC, DL, DTL, DT, JG, GL, GTY 10-120)</t>
  </si>
  <si>
    <t>Опресувальний інструмент HX-50 (SC, DL, DTL, DT, JG, GL, GTY 6-50)</t>
  </si>
  <si>
    <t>Опресувальний інструмент LAS-005 (НВ, RV,EN, SV, BV, RNB,SC 0,5-6)</t>
  </si>
  <si>
    <t>Опресувальний інструмент SN-02-2C (HB,EN,RV,SV)</t>
  </si>
  <si>
    <t>Опресувальний інструмент HS-06-2C (HB,EN 0,5-6;RV,SV 0,5-2,5)</t>
  </si>
  <si>
    <t>Опресувальний інструмент HS-202 (DJ2,4,6 -0,1-2,5)</t>
  </si>
  <si>
    <t>Опресувальний інструмент SN-11011 (DJ2,4,6 -0,1-2,5)</t>
  </si>
  <si>
    <t>Опресувальний інструмент HS-03B (DJ 1-4)</t>
  </si>
  <si>
    <t>уточняйте</t>
  </si>
  <si>
    <t>Опресувальний інструмент REL 16 (HB, EN 0,08-16)</t>
  </si>
  <si>
    <t>Опресувальний інструмент PZ 2 (НВ, EN 1,5-6)</t>
  </si>
  <si>
    <t>Опресувальний інструмент PZ 1 (НВ, EN 0,5-2,5)</t>
  </si>
  <si>
    <t>Опресувальний інструмент HS 6-6 (НВ,TE,EN 0,08-6)</t>
  </si>
  <si>
    <t>Опресувальний інструмент HS 16-4 (НВ,TE,EN 6-16)</t>
  </si>
  <si>
    <t>Опресувальний інструмент HS 6-4 (НВ,TE,EN 0,08-6)</t>
  </si>
  <si>
    <t>Опресувальний інструмент SN-16 (HB, EN 6-16)</t>
  </si>
  <si>
    <t>Опресувальний інструмент SN-06 (HB, EN 0,5-6)</t>
  </si>
  <si>
    <t>Опресувальний інструмент SN-02 (HB, EN 0,14-2,5)</t>
  </si>
  <si>
    <t>Опресувальний інструмент HS-35 (HB, EN 10-35)</t>
  </si>
  <si>
    <t>Опресувальний інструмент HS-16 (HB, EN 6-16)</t>
  </si>
  <si>
    <t>Опресувальний інструмент HS-06 (HB, EN 0,5-6)</t>
  </si>
  <si>
    <t>Опресувальний інструмент HS-04L (TE 0,5-4)</t>
  </si>
  <si>
    <t>Опресувальний інструмент HS-04 (НВ, EN 0,75-10)</t>
  </si>
  <si>
    <t>Опресувальний інструмент SN-0325 (RNB,SNB, SC 0,5-2,5)</t>
  </si>
  <si>
    <t>Опресувальний інструмент HS-16 (RNB,SNB, SC 0,5-16)</t>
  </si>
  <si>
    <t>Опресувальний інструмент HS-101 (RNB,SNB, SC 1-10)</t>
  </si>
  <si>
    <t xml:space="preserve"> Опресувальний інструмент HS-10 (RNB,SNB, SC 1,5-6)</t>
  </si>
  <si>
    <t>Опресувальний інструмент SN-0725 (RV,SV, BV 0,5-2,5)</t>
  </si>
  <si>
    <t>Опресувальний інструмент HS-30 (RV,SV, BV 0,5-6)</t>
  </si>
  <si>
    <t>Ручні опресувальні інструменти для наконечників</t>
  </si>
  <si>
    <t>Диропробивний інструмент SYK-15 (22;27,5;34;43;49;60)</t>
  </si>
  <si>
    <t>Диропробивний інструмент SYK-8B (22;27,5;34;43;49;60)</t>
  </si>
  <si>
    <t>Диропробивний інструмент SYK-8A (16;20;26.2;32.6;39;51)</t>
  </si>
  <si>
    <t>Диропробивний інструмент</t>
  </si>
  <si>
    <t>Інструмент пневматичний для обтиску ІП-5</t>
  </si>
  <si>
    <t>Пневматичний інструмент</t>
  </si>
  <si>
    <t>Ручний механічний инструмент для різки дін-рейки</t>
  </si>
  <si>
    <t>Инструмент для різки дін-рейки</t>
  </si>
  <si>
    <t>Опресувальний інструмент KYQ-400 (SC, DL, DTL, DT, JG, GL, GTY 50-400)</t>
  </si>
  <si>
    <t>Опресувальний KYQ-300 з обмежувальним клапаном (SC, DL, DTL, DT, JG, GL, GTY 10-300)</t>
  </si>
  <si>
    <t>Опресувальний інструмент FYQ-400 (SC, DL, DTL, DT, JG, GL, GTY 16-400)</t>
  </si>
  <si>
    <t>Ремкоплект для гідравличних інструментів YQK</t>
  </si>
  <si>
    <t>Опресувальний гідравлічний інструмент YQK-300 (SC, DL, DTL, DT, JG, GL, GTY 10-300)</t>
  </si>
  <si>
    <t>Опресувальний гідравлічний інструмент  YQK-120  (SC, DL, DTL, DT, JG, GL, GTY 6-120)</t>
  </si>
  <si>
    <t>Гідравлічний опресувальний інструмент для наконечників</t>
  </si>
  <si>
    <t>Сальник-ввід CP-40</t>
  </si>
  <si>
    <t>Сальник-ввід CP-30</t>
  </si>
  <si>
    <t>Сальник-ввід CP-25</t>
  </si>
  <si>
    <t>Сальник-ввід CP-20</t>
  </si>
  <si>
    <t>Сальник-ввід CP</t>
  </si>
  <si>
    <t>Кабельний ввід МG 63x1,5</t>
  </si>
  <si>
    <t>Кабельний ввід МG 50x1,5</t>
  </si>
  <si>
    <t>Кабельний ввід МG 40x1,5</t>
  </si>
  <si>
    <t>Кабельний ввід МG 32x1,5</t>
  </si>
  <si>
    <t>Кабельний ввід МG 25x1,5</t>
  </si>
  <si>
    <t>Кабельний ввід МG 20x1,5</t>
  </si>
  <si>
    <t>Кабельний ввід МG 16x1,5</t>
  </si>
  <si>
    <t>Кабельний ввід МG 12x1,5</t>
  </si>
  <si>
    <t>Кабельні вводи (гермовводы) IP68 МG</t>
  </si>
  <si>
    <t>Кабельний ввід М 63</t>
  </si>
  <si>
    <t>Кабельний ввід М 50</t>
  </si>
  <si>
    <t>Кабельний ввід М 40</t>
  </si>
  <si>
    <t>Кабельний ввід М 32</t>
  </si>
  <si>
    <t>Кабельний ввід М 25</t>
  </si>
  <si>
    <t>Кабельний ввід М 20</t>
  </si>
  <si>
    <t>Кабельний ввід М 16</t>
  </si>
  <si>
    <t>Кабельний ввід М 12</t>
  </si>
  <si>
    <t>Кабельні вводи (гермовводы) М</t>
  </si>
  <si>
    <t>Кабельний ввід PG 63</t>
  </si>
  <si>
    <t>Кабельний ввід PG 48</t>
  </si>
  <si>
    <t>Кабельний ввід PG 42</t>
  </si>
  <si>
    <t>Кабельний ввід PG 36</t>
  </si>
  <si>
    <t>Кабельний ввід PG 29</t>
  </si>
  <si>
    <t>Кабельний ввід PG 25 (24)</t>
  </si>
  <si>
    <t>Кабельний ввід PG 21</t>
  </si>
  <si>
    <t>Кабельний ввід PG 19</t>
  </si>
  <si>
    <t>Кабельний ввід PG 16</t>
  </si>
  <si>
    <t>Кабельний ввід PG 13,5</t>
  </si>
  <si>
    <t>Кабельний ввід PG 11</t>
  </si>
  <si>
    <t>Кабельний ввід PG 9</t>
  </si>
  <si>
    <t>Кабельний ввід PG 7</t>
  </si>
  <si>
    <t>Кабельні вводи (гермовводы) PG</t>
  </si>
  <si>
    <t>Набор маркировок (15*100шт)</t>
  </si>
  <si>
    <t>Маркувальна бірка EC-3</t>
  </si>
  <si>
    <t>Маркувальна бірка EC-2</t>
  </si>
  <si>
    <t>Маркувальна бірка EC-1</t>
  </si>
  <si>
    <t>Маркувальна бірка EC-0</t>
  </si>
  <si>
    <t>за 1уп</t>
  </si>
  <si>
    <t>Маркувальні бірки для проводов и кабелей</t>
  </si>
  <si>
    <t>Спіральна обв'язка 24</t>
  </si>
  <si>
    <t>Спіральна обв'язка 19</t>
  </si>
  <si>
    <t>Спіральна обв'язка 15</t>
  </si>
  <si>
    <t>Спіральна обв'язка 12</t>
  </si>
  <si>
    <t>Спіральна обв'язка 10</t>
  </si>
  <si>
    <t>Спіральна обв'язка 08</t>
  </si>
  <si>
    <t>Спіральна обв'язка 06</t>
  </si>
  <si>
    <t>Спіральна обв'язка 03</t>
  </si>
  <si>
    <t>за 1м</t>
  </si>
  <si>
    <t>Спіральна обв'язка</t>
  </si>
  <si>
    <t>Фіксатор на Din-рейку металевий (8302410090)</t>
  </si>
  <si>
    <t>Фіксатор на Din-рейку пластиковий EW-35 (3926909790)</t>
  </si>
  <si>
    <t>Фіксатори на Din-рейку</t>
  </si>
  <si>
    <t xml:space="preserve">Пластина бічна для JXB AP- 35 </t>
  </si>
  <si>
    <t xml:space="preserve">Пластина бічна для JXB AP-16 </t>
  </si>
  <si>
    <t>Пластина бічна для JXB AP-10</t>
  </si>
  <si>
    <t xml:space="preserve">Пластина бічна для JXB AP-6 </t>
  </si>
  <si>
    <t xml:space="preserve">Пластина бічна для JXB AP-4 </t>
  </si>
  <si>
    <t>Пластина бічна для JXB AP-2,5</t>
  </si>
  <si>
    <t xml:space="preserve">Пластини бічні АР (для прохідних наборних клем JXB) </t>
  </si>
  <si>
    <t>Клема заземляюча EK 70</t>
  </si>
  <si>
    <t>Клема заземляюча EK 35</t>
  </si>
  <si>
    <t>Клема заземляюча EK 16</t>
  </si>
  <si>
    <t>Клема заземляюча EK 10</t>
  </si>
  <si>
    <t>Клема заземляюча EK 6</t>
  </si>
  <si>
    <t>Клема заземляюча EK 4</t>
  </si>
  <si>
    <t>Клема заземляюча EK 2,5</t>
  </si>
  <si>
    <t>Клеми заземляючі EK</t>
  </si>
  <si>
    <t>Клема наборна JXB 95</t>
  </si>
  <si>
    <t>Клема наборна JXB 70</t>
  </si>
  <si>
    <t>Клема наборна JXB 35</t>
  </si>
  <si>
    <t>Клема наборна JXB 16</t>
  </si>
  <si>
    <t>Клема наборна JXB 10</t>
  </si>
  <si>
    <t>Клема наборна JXB 6</t>
  </si>
  <si>
    <t>Клема наборна JXB 4</t>
  </si>
  <si>
    <t>Клема наборна JXB 2,5</t>
  </si>
  <si>
    <t xml:space="preserve">Клеми прохідні наборні JXB </t>
  </si>
  <si>
    <t>Шина з'єднувальна U 3P/100А, довжина 1м</t>
  </si>
  <si>
    <t>Шина з'єднувальна U 3P/63А, довжина 1м</t>
  </si>
  <si>
    <t>Шина з'єднувальна U 3P/40А, довжина 1м</t>
  </si>
  <si>
    <t>Шина з'єднувальна U 2P/63А, довжина 1м</t>
  </si>
  <si>
    <t>Шина з'єднувальна U 1P/63А, довжина 1м</t>
  </si>
  <si>
    <t>Шина з'єднувальна U 1P/40А, довжина 1м</t>
  </si>
  <si>
    <t>Шина з'єднувальна Pin 3P/100А, довжина 1м</t>
  </si>
  <si>
    <t>Шина з'єднувальна Pin 1P/100А, довжина 1м</t>
  </si>
  <si>
    <t>Шина з'єднувальна Pin 3P/63А, довжина 1м</t>
  </si>
  <si>
    <t>Шина з'єднувальна Pin 3P/40А, довжина 1м</t>
  </si>
  <si>
    <t>Шина з'єднувальна Pin 2P/63А, довжина 1м</t>
  </si>
  <si>
    <t>Шина з'єднувальна Pin 1P/63А, довжина 1м</t>
  </si>
  <si>
    <t>Шина з'єднувальна Pin 1P/40А, довжина 1м</t>
  </si>
  <si>
    <t>Шини з'єднувальні PIN та U-образні (довжиною 1м)</t>
  </si>
  <si>
    <t>DIN-рейка під 12 автоматів</t>
  </si>
  <si>
    <t>DIN-рейка під 10 автоматів</t>
  </si>
  <si>
    <t>DIN-рейка під 8 автоматів</t>
  </si>
  <si>
    <t>DIN-рейка під 6 автоматів</t>
  </si>
  <si>
    <t>DIN-рейка під 4 автомати</t>
  </si>
  <si>
    <t>DIN-рейка під 2 автомати</t>
  </si>
  <si>
    <t>DIN-рейка, для зазначенної кількісті полюсів</t>
  </si>
  <si>
    <t>DIN-рейка перфорована 35мм x 7,5мм, довжина 2м, товщина 1мм</t>
  </si>
  <si>
    <t>DIN-рейка, довжиною 2м, перфорована</t>
  </si>
  <si>
    <t>DIN-рейка перфорована 35мм x 7,5мм, довжина 0,5м, товщина 0,6мм</t>
  </si>
  <si>
    <t>DIN-рейка перфорована 35мм x 7,5мм, довжина 1м, товщина 1мм</t>
  </si>
  <si>
    <t>DIN-рейка перфорована 35мм x 7,5мм, довжина 1м, товщина 0,8мм</t>
  </si>
  <si>
    <t>DIN-рейка перфорована 35мм x 7,5мм, довжина 1м, товщина 0,7мм</t>
  </si>
  <si>
    <t>DIN-рейка перфорована 35мм x 7,5мм, довжина 1м, товщина 0,6мм</t>
  </si>
  <si>
    <t>DIN-рейка перфорована 35мм x 7,5мм, довжина 1м, товщина 0,5мм</t>
  </si>
  <si>
    <t>DIN-рейка, довжиною 1м, перфорована</t>
  </si>
  <si>
    <t>Шина нульова в ізоляторі HCD 8х12/16</t>
  </si>
  <si>
    <t>Шина нульова в ізоляторі HCD 8х12/14</t>
  </si>
  <si>
    <t>Шина нульова в ізоляторі HCD 8х12/12</t>
  </si>
  <si>
    <t>Шина нульова в ізоляторі HCD 8х12/10</t>
  </si>
  <si>
    <t>Шина нульова в ізоляторі HCD 8х12/8</t>
  </si>
  <si>
    <t>Шина нульова в ізоляторі HCD 8х12/6</t>
  </si>
  <si>
    <t>Шина нульова в ізоляторі HCD 6х9/12</t>
  </si>
  <si>
    <t>Шина нульова в ізоляторі HCD 6х9/10</t>
  </si>
  <si>
    <t>Шина нульова в ізоляторі HCD 6х9/8</t>
  </si>
  <si>
    <t>Шина нульова в ізоляторі HCD 6х9/6</t>
  </si>
  <si>
    <t>Шина нульова в ізоляторі HCD 6х9/4</t>
  </si>
  <si>
    <t>Шини НСD можливо кріпити як к поверхні так і на дін-рейку</t>
  </si>
  <si>
    <t>Шина нульова в ізоляторі HC 6х9/12</t>
  </si>
  <si>
    <t>Шина нульова в ізоляторі HC 6х9/10</t>
  </si>
  <si>
    <t>Шина нульова в ізоляторі HC 6х9/8</t>
  </si>
  <si>
    <t>Шина нульова в ізоляторі HC 6х9/6</t>
  </si>
  <si>
    <t>Шина нульова в ізоляторі HC 6х9/4</t>
  </si>
  <si>
    <t>Шини нульові в ізоляторі</t>
  </si>
  <si>
    <t>Шина нульова на Din-рейку в пластиковому корпусі 4х15 125А</t>
  </si>
  <si>
    <t>Шина нульова на Din-рейку в пластиковому корпусі 4х11 125А</t>
  </si>
  <si>
    <t>Шина нульова на Din-рейку в пластиковому корпусі 4х7 125А</t>
  </si>
  <si>
    <t>Шина нульова на Din-рейку в пластиковому корпусі 2х15 90А</t>
  </si>
  <si>
    <t>Шина нульова на Din-рейку в пластиковому корпусі 2х11 90А</t>
  </si>
  <si>
    <t>Шина нульова на Din-рейку в пластиковому корпусі 2х7 90А</t>
  </si>
  <si>
    <t>Шини нульові на Din-рейку в пластиковому корпусі</t>
  </si>
  <si>
    <t>Кутовий ізолятор квадратний</t>
  </si>
  <si>
    <t>Кутовий ізолятор круглий</t>
  </si>
  <si>
    <t>Ізолятор на DIN-рейку</t>
  </si>
  <si>
    <t>Ізолятори для нульової шини</t>
  </si>
  <si>
    <t>Шина нульова на ізоляторі CD-14</t>
  </si>
  <si>
    <t>Шина нульова на ізоляторі CD-10</t>
  </si>
  <si>
    <t>Шина нульова на ізоляторі CD-8</t>
  </si>
  <si>
    <t>Шина нульова на ізоляторі CD-6</t>
  </si>
  <si>
    <t>Шини нульові на ізоляторі на Din-рейку</t>
  </si>
  <si>
    <t>Шина нульова двухрядна 12х12 0,5 метра</t>
  </si>
  <si>
    <t>Шина нульова 8х12 1 метр</t>
  </si>
  <si>
    <t>Шина нульова 8х12 0,5 метра</t>
  </si>
  <si>
    <t>Шина нульова 6х9 1 метр</t>
  </si>
  <si>
    <t>Шина нульова 6х9 0,5 метра</t>
  </si>
  <si>
    <t>Шини нульові по 0,5 метра та 1 метру</t>
  </si>
  <si>
    <t>Шина нульова 24/2 8х12</t>
  </si>
  <si>
    <t>Шина нульова 14/2 8х12</t>
  </si>
  <si>
    <t>Шина нульова 8/2 8х12</t>
  </si>
  <si>
    <t>Шина нульова 14/1 8х12</t>
  </si>
  <si>
    <t>Шина нульова 8/1 8х12</t>
  </si>
  <si>
    <t>Шина нульова 24/2 6x9</t>
  </si>
  <si>
    <t>Шина нульова 18/2 6x9</t>
  </si>
  <si>
    <t>Шина нульова 14/2 6x9</t>
  </si>
  <si>
    <t>Шина нульова 12/2 6x9</t>
  </si>
  <si>
    <t>Шина нульова 10/2 6x9</t>
  </si>
  <si>
    <t>Шина нульова 8/2 6x9</t>
  </si>
  <si>
    <t>Шина нульова 6/2 6x9</t>
  </si>
  <si>
    <t>Шина нульова 18/1 6x9</t>
  </si>
  <si>
    <t>Шина нульова 14/1 6x9</t>
  </si>
  <si>
    <t>Шина нульова 12/1 6x9</t>
  </si>
  <si>
    <t>Шина нульова 10/1 6x9</t>
  </si>
  <si>
    <t>Шина нульова 8/1 6x9</t>
  </si>
  <si>
    <t>Шина нульова 7/1 6x9</t>
  </si>
  <si>
    <t>Шина нульова 6/1 6x9</t>
  </si>
  <si>
    <t>Шина нульова 4/1 6x9</t>
  </si>
  <si>
    <t>Шини нульові</t>
  </si>
  <si>
    <t>Шина нульова на DIN-рейку 15 отв.</t>
  </si>
  <si>
    <t>Шина нульова на DIN-рейку 12 отв.</t>
  </si>
  <si>
    <t>Шина нульова на DIN-рейку 10 отв.</t>
  </si>
  <si>
    <t>Шина нульова на DIN-рейку 7 отв.</t>
  </si>
  <si>
    <t>Шини нульові на DIN-рейку</t>
  </si>
  <si>
    <t>Клемма соединительная WG-5 (50шт/уп)</t>
  </si>
  <si>
    <t>Клемма соединительная WG-3 (50шт/уп)</t>
  </si>
  <si>
    <t>Клемма соединительная WG-2 (50шт/уп)</t>
  </si>
  <si>
    <t>Клеммы соединительные</t>
  </si>
  <si>
    <t>Ковпачок для для з'єднання та ізоляції кабелю під обтиск S10 (25,0-35,0мм²)</t>
  </si>
  <si>
    <t>Ковпачок для для з'єднання та ізоляції кабелю під обтиск S8 (16,0-25,0мм²)</t>
  </si>
  <si>
    <t>Ковпачок для для з'єднання та ізоляції кабелю під обтиск S6 (6,0-10,0мм²)</t>
  </si>
  <si>
    <t>Ковпачок для для з'єднання та ізоляції кабелю під обтиск S5 (4-6мм²)</t>
  </si>
  <si>
    <t>Ковпачок для для з'єднання та ізоляції кабелю під обтиск S4 (1,5-2,5мм²)</t>
  </si>
  <si>
    <t>Ковпачок для для з'єднання та ізоляції кабелю під обтиск S3 (0,5-1,5мм²)</t>
  </si>
  <si>
    <t>за 100шт</t>
  </si>
  <si>
    <t>Ковпачки для з'єднання та ізоляції кабелю, під обтиск (S)</t>
  </si>
  <si>
    <t>Ковпачок для для з'єднання та ізоляції кабелю під скрутку P6 (4,0-11,0мм²)</t>
  </si>
  <si>
    <t>Ковпачок для для з'єднання та ізоляції кабелю під скрутку P4 (2,5-4,5мм²)</t>
  </si>
  <si>
    <t>Ковпачок для для з'єднання та ізоляції кабелю під скрутку P3 (2,0-4,0мм²)</t>
  </si>
  <si>
    <t>Ковпачок для для з'єднання та ізоляції кабелю під скрутку P2 (1,5-3,5мм²)</t>
  </si>
  <si>
    <t>Ковпачок для для з'єднання та ізоляції кабелю під скрутку P1 (1,0-3,0мм²)</t>
  </si>
  <si>
    <t xml:space="preserve">Ковпачки для з'єднання та ізоляції кабелю, під скрутку (P) </t>
  </si>
  <si>
    <t>Ковпачок для для з'єднання та ізоляції кабелю подвійний під скрутку SP4 (7,0-20,0мм²)</t>
  </si>
  <si>
    <t>Ковпачок для для з'єднання та ізоляції кабелю подвійний під скрутку SP3 (5,0-15,0мм²)</t>
  </si>
  <si>
    <t>Ковпачок для для з'єднання та ізоляції кабелю подвійний під скрутку SP2 (4,5-12,0мм²)</t>
  </si>
  <si>
    <t>Ковпачок для для з'єднання та ізоляції кабелю подвійний під скрутку SP1 (3,0-10,0мм²)</t>
  </si>
  <si>
    <t>Ковпачки для з'єднання та ізоляції кабелю подвійні, під скрутку (SP)</t>
  </si>
  <si>
    <t>Кінцевий клемник 10 x 1/10мм</t>
  </si>
  <si>
    <t>Кінцевий клемник 10 x 1/6мм</t>
  </si>
  <si>
    <t>Кінцевий клемник 10 x 1/4мм</t>
  </si>
  <si>
    <t>Кінцевий клемник 10 x 1/2,5мм</t>
  </si>
  <si>
    <t>за 1пл</t>
  </si>
  <si>
    <t xml:space="preserve">Кінцеві клемники (10 x 1) </t>
  </si>
  <si>
    <t>Кінцевий клемник 5 x 1/16мм</t>
  </si>
  <si>
    <t>Кінцевий клемник 5 x 1/10мм</t>
  </si>
  <si>
    <t>Кінцевий клемник 5 x 1/6мм</t>
  </si>
  <si>
    <t>Кінцевий клемник 5 x 1/4мм</t>
  </si>
  <si>
    <t>Кінцевий клемник 5 x 1/2,5мм</t>
  </si>
  <si>
    <t xml:space="preserve">Кінцеві клемники (5 x 1) </t>
  </si>
  <si>
    <t>Клемна колодка TC-4004 медь</t>
  </si>
  <si>
    <t>Клемна колодка TC-4003 медь</t>
  </si>
  <si>
    <t>Клемна колодка TC-3004 медь</t>
  </si>
  <si>
    <t>Клемна колодка TC-3003 медь</t>
  </si>
  <si>
    <t>Клемна колодка TC-2004</t>
  </si>
  <si>
    <t>Клемна колодка TC-2003</t>
  </si>
  <si>
    <t>Клемна колодка TC-1504</t>
  </si>
  <si>
    <t>Клемна колодка TC-1503</t>
  </si>
  <si>
    <t>Клемна колодка TC-1004</t>
  </si>
  <si>
    <t>Клемна колодка TC-1003</t>
  </si>
  <si>
    <t>Клемна колодка TC-604</t>
  </si>
  <si>
    <t>Клемна колодка TC-603</t>
  </si>
  <si>
    <t>Клемні колодки ТС</t>
  </si>
  <si>
    <t>Клемна колодка ТВ-1006 медь</t>
  </si>
  <si>
    <t>Клемна колодка ТВ-1004 медь</t>
  </si>
  <si>
    <t>Клемна колодка ТВ-1003 медь</t>
  </si>
  <si>
    <t>Клемна колодка ТВ-6006 медь</t>
  </si>
  <si>
    <t>Клемна колодка ТВ-6004 медь</t>
  </si>
  <si>
    <t>Клемна колодка ТВ-6003 медь</t>
  </si>
  <si>
    <t>Клемна колодка ТВ-4512</t>
  </si>
  <si>
    <t>Клемна колодка ТВ-4510</t>
  </si>
  <si>
    <t>Клемна колодка ТВ-4506</t>
  </si>
  <si>
    <t>Клемна колодка ТВ-4504</t>
  </si>
  <si>
    <t>Клемна колодка ТВ-4503</t>
  </si>
  <si>
    <t>Клемна колодка ТВ-3512</t>
  </si>
  <si>
    <t>Клемна колодка ТВ-3506</t>
  </si>
  <si>
    <t>Клемна колодка ТВ-3505</t>
  </si>
  <si>
    <t>Клемна колодка ТВ-3504</t>
  </si>
  <si>
    <t>Клемна колодка ТВ-3503</t>
  </si>
  <si>
    <t>Клемна колодка ТВ-2512</t>
  </si>
  <si>
    <t>Клемна колодка ТВ-2510</t>
  </si>
  <si>
    <t>Клемна колодка ТВ-2506</t>
  </si>
  <si>
    <t>Клемна колодка ТВ-2505</t>
  </si>
  <si>
    <t>Клемна колодка ТВ-2504</t>
  </si>
  <si>
    <t>Клемна колодка ТВ-2503</t>
  </si>
  <si>
    <t>Клемна колодка ТВ-1512</t>
  </si>
  <si>
    <t>Клемна колодка ТВ-1510</t>
  </si>
  <si>
    <t>Клемна колодка ТВ-1506</t>
  </si>
  <si>
    <t>Клемна колодка ТВ-1505</t>
  </si>
  <si>
    <t>Клемна колодка ТВ-1504</t>
  </si>
  <si>
    <t>Клемна колодка ТВ-1503</t>
  </si>
  <si>
    <t>Клемні колодки ТВ</t>
  </si>
  <si>
    <t>Клемна колодка PA 40mm2, 100A</t>
  </si>
  <si>
    <t>Клемна колодка PA 35mm2, 80A</t>
  </si>
  <si>
    <t>Клемна колодка PA 25mm2, 60A</t>
  </si>
  <si>
    <t>Клемна колодка PA 16мм2, 30А</t>
  </si>
  <si>
    <t>Клемна колодка PA 14мм2, 20А</t>
  </si>
  <si>
    <t>Клемна колодка PA 12мм2, 16А</t>
  </si>
  <si>
    <t>Клемна колодка PA 10мм2, 10А</t>
  </si>
  <si>
    <t>Клемна колодка PA 6мм2, 6А</t>
  </si>
  <si>
    <t>Клемна колодка PA 4мм2, 3А</t>
  </si>
  <si>
    <t>Клемні колодки PА</t>
  </si>
  <si>
    <t xml:space="preserve">Клемна колодка PE 40mm2, 100A </t>
  </si>
  <si>
    <t xml:space="preserve">Клемна колодка PE 35mm2, 80A </t>
  </si>
  <si>
    <t xml:space="preserve">Клемна колодка PE 25mm2, 60A </t>
  </si>
  <si>
    <t xml:space="preserve">Клемна колодка PE 16mm2, 30A </t>
  </si>
  <si>
    <t>Клемна колодка PE 14mm2, 20A</t>
  </si>
  <si>
    <t>Клемна колодка PE 12mm2, 16A</t>
  </si>
  <si>
    <t xml:space="preserve">Клемна колодка PE 10mm2, 10A </t>
  </si>
  <si>
    <t>Клемна колодка PE 6mm2, 6A</t>
  </si>
  <si>
    <t xml:space="preserve">Клемна колодка PE 4mm2, 3A </t>
  </si>
  <si>
    <t>Клемні колодки PE</t>
  </si>
  <si>
    <t>Скоба кабельна під гвинт 1R 25,4мм</t>
  </si>
  <si>
    <t>Скоба кабельна під гвинт 3/4R 19,4мм</t>
  </si>
  <si>
    <t>Скоба кабельна під гвинт 5/8R 15,8мм</t>
  </si>
  <si>
    <t>Скоба кабельна під гвинт 1/2R 12,7мм</t>
  </si>
  <si>
    <t>Скоба кабельна під гвинт 3/8R 9,5мм</t>
  </si>
  <si>
    <t>Скоба кабельна під гвинт 5/16R 7,9мм</t>
  </si>
  <si>
    <t>Скоба кабельна під гвинт 1/4R 6,35мм</t>
  </si>
  <si>
    <t>Скоба кабельна під гвинт 3/16R 4,8мм</t>
  </si>
  <si>
    <t>Скоба кабельна під гвинт 1/8R 3,2мм</t>
  </si>
  <si>
    <t>Скоби кабельні під гвинт</t>
  </si>
  <si>
    <t>Скоба (кліпса) кабельна плоска F-19</t>
  </si>
  <si>
    <t>Скоба (кліпса) кабельна плоска F-18</t>
  </si>
  <si>
    <t>Скоба (кліпса) кабельна плоска F-16</t>
  </si>
  <si>
    <t>Скоба (кліпса) кабельна плоска F-14</t>
  </si>
  <si>
    <t>Скоба (кліпса) кабельна плоска F-12</t>
  </si>
  <si>
    <t>Скоба (кліпса) кабельна плоска F-10</t>
  </si>
  <si>
    <t>Скоба (кліпса) кабельна плоска F-9</t>
  </si>
  <si>
    <t>Скоба (кліпса) кабельна плоска F-8</t>
  </si>
  <si>
    <t>Скоба (кліпса) кабельна плоска F-7</t>
  </si>
  <si>
    <t>Скоба (кліпса) кабельна плоска F-6</t>
  </si>
  <si>
    <t>Скоба (кліпса) кабельна плоска F-5</t>
  </si>
  <si>
    <t>Скоба (кліпса) кабельна плоска F-4</t>
  </si>
  <si>
    <t>Скоба (кліпса) кабельна плоска F-2,5</t>
  </si>
  <si>
    <t>L</t>
  </si>
  <si>
    <t>Скоби кабельні плоскі</t>
  </si>
  <si>
    <t>Скоба (кліпса) кабельна кругла R-32</t>
  </si>
  <si>
    <t>Скоба (кліпса) кабельна кругла R-30</t>
  </si>
  <si>
    <t>Скоба (кліпса) кабельна кругла R-25</t>
  </si>
  <si>
    <t>Скоба (кліпса) кабельна кругла R-22</t>
  </si>
  <si>
    <t>Скоба (кліпса) кабельна кругла R-20</t>
  </si>
  <si>
    <t>Скоба (кліпса) кабельна кругла R-18</t>
  </si>
  <si>
    <t>Скоба (кліпса) кабельна кругла R-17</t>
  </si>
  <si>
    <t>Скоба (кліпса) кабельна кругла R-16</t>
  </si>
  <si>
    <t>Скоба (кліпса) кабельна кругла R-14</t>
  </si>
  <si>
    <t>Скоба (кліпса) кабельна кругла R-12</t>
  </si>
  <si>
    <t>Скоба (кліпса) кабельна кругла R-10</t>
  </si>
  <si>
    <t>Скоба (кліпса) кабельна кругла R-9</t>
  </si>
  <si>
    <t>Скоба (кліпса) кабельна кругла R-8</t>
  </si>
  <si>
    <t>Скоба (кліпса) кабельна кругла R-7</t>
  </si>
  <si>
    <t>Скоба (кліпса) кабельна кругла R-6</t>
  </si>
  <si>
    <t>Скоба (кліпса) кабельна кругла R-5</t>
  </si>
  <si>
    <t>Скоба (кліпса) кабельна кругла R-4</t>
  </si>
  <si>
    <t>Скоба (кліпса) кабельна кругла R-3,5</t>
  </si>
  <si>
    <t>Скоба (кліпса) кабельна кругла R-3</t>
  </si>
  <si>
    <t>Скоби (кліпси) кабельні круглі</t>
  </si>
  <si>
    <t>Площадка з дюбелем для стяжки кабельної CTH1-10 чорна</t>
  </si>
  <si>
    <t>Площадка з дюбелем для стяжки кабельної CTH1-10 біла</t>
  </si>
  <si>
    <t>Площадка з дюбелем для стяжки кабельної CTH1-8 чорна</t>
  </si>
  <si>
    <t xml:space="preserve">Площадка з дюбелем для стяжки кабельної CTH1-8 біла </t>
  </si>
  <si>
    <t>Площадки під стяжку кабельну (білий та чорний)</t>
  </si>
  <si>
    <t>Площадка під гвинт для стяжки кабельної біла 16х22</t>
  </si>
  <si>
    <t>Площадка під гвинт для стяжки кабельної біла 12,7х17,8</t>
  </si>
  <si>
    <t>Площадка під гвинт для стяжки кабельної біла 9,4х15,2</t>
  </si>
  <si>
    <t>Площадки під гвинт для стяжки кабельної (білий та чорний)</t>
  </si>
  <si>
    <t>Площадка під стяжку кабельну TM 40x40</t>
  </si>
  <si>
    <t>Площадка під стяжку кабельну TM 30x30</t>
  </si>
  <si>
    <t>Площадка під стяжку кабельну TM 25x25</t>
  </si>
  <si>
    <t>Площадка під стяжку кабельну TM 20x20</t>
  </si>
  <si>
    <t>Площадки з клеєвою основою для стяжки кабельної</t>
  </si>
  <si>
    <t>Стяжки металлические 12х500 (12х500мм)</t>
  </si>
  <si>
    <t>Стяжки металлические 12х350 (12х350мм)</t>
  </si>
  <si>
    <t xml:space="preserve">Стяжки металлические 8х680 (7,9х680мм) </t>
  </si>
  <si>
    <t>Стяжки металлические 8х520 (7,9х520мм)</t>
  </si>
  <si>
    <t>Стяжки металлические 8х360 (7,9х360мм)</t>
  </si>
  <si>
    <t>Стяжки металлические 8х300 (7,9х300мм)</t>
  </si>
  <si>
    <t>Стяжки металлические 8х200 (7,9х200мм)</t>
  </si>
  <si>
    <t>Стяжки металлические 5х520 (4,6х520мм)</t>
  </si>
  <si>
    <t>Стяжки металлические 5х360 (4,6х360мм)</t>
  </si>
  <si>
    <t>Стяжки металлические 5х300 (4,6х300мм)</t>
  </si>
  <si>
    <t>Стяжки металлические 5х200 (4,6х200мм)</t>
  </si>
  <si>
    <t>Стяжки металлические</t>
  </si>
  <si>
    <t>Стяжки быстроразъемные 3х200 (2,5х200мм)</t>
  </si>
  <si>
    <t>Стяжки быстроразъемные 3х150 (2,5х150мм)</t>
  </si>
  <si>
    <t>Стяжки быстроразъемные 3х100 (2,5х100мм)</t>
  </si>
  <si>
    <t>Кабельные стяжки быстроразъемные</t>
  </si>
  <si>
    <t>Стяжки многоразовые 8х370 (7,6х370мм)</t>
  </si>
  <si>
    <t>Стяжки многоразовые 8х300 (7,6х300мм)</t>
  </si>
  <si>
    <t>Стяжки многоразовые 8х250 (7,6х250мм)</t>
  </si>
  <si>
    <t>Стяжки многоразовые 8х200 (7,6х200мм)</t>
  </si>
  <si>
    <t>Стяжки многоразовые 8х150 (7,6х150мм)</t>
  </si>
  <si>
    <t>Стяжки многоразовые 5х380 (4,8х380мм)</t>
  </si>
  <si>
    <t>Стяжки многоразовые 5х305 (4,8х305мм)</t>
  </si>
  <si>
    <t>Стяжки многоразовые 5х200 (4,8х200мм)</t>
  </si>
  <si>
    <t>Стяжки многоразовые 5х160 (4,8х160мм)</t>
  </si>
  <si>
    <t>Стяжки многоразовые 4х100 (3,6х100мм)</t>
  </si>
  <si>
    <t>Кабельные стяжки многоразового применения</t>
  </si>
  <si>
    <t>Стяжка з біркою для маркування 5*190 біла</t>
  </si>
  <si>
    <t>Стяжка з біркою для маркування 3*200 біла</t>
  </si>
  <si>
    <t>Стяжка з біркою для маркування 3*110 біла</t>
  </si>
  <si>
    <t>Стяжка з біркою для маркування 3*100 біла</t>
  </si>
  <si>
    <t>Кабельні стяжки (хомути) нейлонові з биркою для маркування</t>
  </si>
  <si>
    <t>З кiльцем пiд монтаж 8х400 (7,6х400) только белые</t>
  </si>
  <si>
    <t>З кiльцем пiд монтаж 8х380 (7,6х380)</t>
  </si>
  <si>
    <t>З кiльцем пiд монтаж 8х300 (7,6х300) только белые</t>
  </si>
  <si>
    <t>З кiльцем пiд монтаж 5х370 (4,8х370) только белые</t>
  </si>
  <si>
    <t>З кiльцем пiд монтаж 5х300 (4,8х300)</t>
  </si>
  <si>
    <t>З кiльцем пiд монтаж 5х200 (4,8х200)</t>
  </si>
  <si>
    <t xml:space="preserve">З кiльцем пiд монтаж 5х160 (4,8х160) </t>
  </si>
  <si>
    <t>З кiльцем пiд монтаж 4х150 (3,6х150)</t>
  </si>
  <si>
    <t xml:space="preserve">З кiльцем пiд монтаж 3х110 (2,5х110) </t>
  </si>
  <si>
    <t>Стяжка кабельна (хомут) з кiльцем пiд монтаж</t>
  </si>
  <si>
    <t>Стяжка кабельна 12 -780</t>
  </si>
  <si>
    <t>Стяжка кабельна 12,7-540</t>
  </si>
  <si>
    <t>Стяжка кабельна 9-1350</t>
  </si>
  <si>
    <t>Стяжка кабельна 9-1168</t>
  </si>
  <si>
    <t>Стяжка кабельна 9-1020</t>
  </si>
  <si>
    <t>Стяжка кабельна 9-920</t>
  </si>
  <si>
    <t>Стяжка кабельна 9-750</t>
  </si>
  <si>
    <t xml:space="preserve">Стяжка кабельна 9-600 </t>
  </si>
  <si>
    <t>Стяжка кабельна 9-450</t>
  </si>
  <si>
    <t>Стяжка кабельна 8-750</t>
  </si>
  <si>
    <t>Стяжка кабельна 8-500</t>
  </si>
  <si>
    <t>Стяжка кабельна 8-450</t>
  </si>
  <si>
    <t>Стяжка кабельна 8-400</t>
  </si>
  <si>
    <t>Стяжка кабельна 8-350</t>
  </si>
  <si>
    <t>Стяжка кабельна 8-300</t>
  </si>
  <si>
    <t>Стяжка кабельна 8-250</t>
  </si>
  <si>
    <t>Стяжка кабельна 8-200</t>
  </si>
  <si>
    <t>Стяжка кабельна 8-150</t>
  </si>
  <si>
    <t>Стяжка кабельна 5-610</t>
  </si>
  <si>
    <t>Стяжка кабельна 5-500</t>
  </si>
  <si>
    <t>Стяжка кабельна 5-450</t>
  </si>
  <si>
    <t>Стяжка кабельна 5-400</t>
  </si>
  <si>
    <t>Стяжка кабельна 5-350</t>
  </si>
  <si>
    <t>Стяжка кабельна 5-300</t>
  </si>
  <si>
    <t>Стяжка кабельна 5-250</t>
  </si>
  <si>
    <t>Стяжка кабельна 5-200</t>
  </si>
  <si>
    <t>Стяжка кабельна 5-160</t>
  </si>
  <si>
    <t>Стяжка кабельна 5-120</t>
  </si>
  <si>
    <t>Стяжка кабельна 4-370</t>
  </si>
  <si>
    <t>Стяжка кабельна 4-300</t>
  </si>
  <si>
    <t>Стяжка кабельна 4-250</t>
  </si>
  <si>
    <t>Стяжка кабельна 4-200</t>
  </si>
  <si>
    <t>Стяжка кабельна 4-150</t>
  </si>
  <si>
    <t>Стяжка кабельна 4-120</t>
  </si>
  <si>
    <t>Стяжка кабельна 3-250</t>
  </si>
  <si>
    <t>Стяжка кабельна 3-200</t>
  </si>
  <si>
    <t>Стяжка кабельна 3-150</t>
  </si>
  <si>
    <t>Стяжка кабельна 3-120</t>
  </si>
  <si>
    <t>Стяжка кабельна 3-100</t>
  </si>
  <si>
    <t>Стяжка кабельна 3-80</t>
  </si>
  <si>
    <t>Стяжка кабельна 3-60</t>
  </si>
  <si>
    <t>Кабельні (стяжки), нейлон 6.6 (кольори білий та чорний)</t>
  </si>
  <si>
    <t>Цена, У.Е.</t>
  </si>
  <si>
    <r>
      <t>Гильза ГМА-95/120 медно-алюминиевая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1шт.)</t>
    </r>
  </si>
  <si>
    <t>UGTL10-095-14</t>
  </si>
  <si>
    <r>
      <t>Гильза ГМА-70/95 медно-алюминиевая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1шт.)</t>
    </r>
  </si>
  <si>
    <t>UGTL10-070-12</t>
  </si>
  <si>
    <r>
      <t xml:space="preserve">Гильза ГМА-50/70 медно-алюминиевая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</si>
  <si>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UGTL10-050-10</t>
  </si>
  <si>
    <r>
      <t>Гильза ГМА-35/50 медно-алюминиевая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1шт.)</t>
    </r>
  </si>
  <si>
    <t>UGTL10-035-08</t>
  </si>
  <si>
    <r>
      <t xml:space="preserve">Гильза ГМА-25/35 медно-алюминиевая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</si>
  <si>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UGTL10-025-07</t>
  </si>
  <si>
    <r>
      <t xml:space="preserve">Гильза ГМА-185/240 медно-алюминиевая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</si>
  <si>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UGTL10-185-20</t>
  </si>
  <si>
    <r>
      <t xml:space="preserve">Гильза ГМА-16/25 медно-алюминиевая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</si>
  <si>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UGTL10-016-06</t>
  </si>
  <si>
    <r>
      <t xml:space="preserve">Гильза ГМА-150/185 медно-алюминиевая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</si>
  <si>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UGTL10-150-18</t>
  </si>
  <si>
    <r>
      <t xml:space="preserve">Гильза ГМА-120/150 медно-алюминиевая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</si>
  <si>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UGTL10-120-16</t>
  </si>
  <si>
    <t>шт.</t>
  </si>
  <si>
    <t>10.01.02.7 Гильзы медно-алюминиевые ГМА</t>
  </si>
  <si>
    <r>
      <t xml:space="preserve">Гильза ГМЛ-95 медная луженная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</si>
  <si>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UGTY10-095-14</t>
  </si>
  <si>
    <r>
      <t xml:space="preserve">Гильза ГМЛ-70 медная луженная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</si>
  <si>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UGTY10-070-12</t>
  </si>
  <si>
    <r>
      <t xml:space="preserve">Гильза ГМЛ-50 медная луженная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</si>
  <si>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UGTY10-050-10</t>
  </si>
  <si>
    <r>
      <t xml:space="preserve">Гильза ГМЛ-400 медная луженая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</si>
  <si>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UGTY10-400-27</t>
  </si>
  <si>
    <r>
      <t xml:space="preserve">Гильза ГМЛ-35 медная луженная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</si>
  <si>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UGTY10-035-08</t>
  </si>
  <si>
    <r>
      <t xml:space="preserve">Гильза ГМЛ-300 медная луженная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</si>
  <si>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UGTY10-300-24</t>
  </si>
  <si>
    <r>
      <t xml:space="preserve">Гильза ГМЛ-25 медная луженная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</si>
  <si>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UGTY10-025-07</t>
  </si>
  <si>
    <r>
      <t xml:space="preserve">Гильза ГМЛ-240 медная луженная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</si>
  <si>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UGTY10-240-22</t>
  </si>
  <si>
    <r>
      <t xml:space="preserve">Гильза ГМЛ-185 медная луженная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</si>
  <si>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UGTY10-185-20</t>
  </si>
  <si>
    <r>
      <t xml:space="preserve">Гильза ГМЛ-16 медная луженная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</si>
  <si>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UGTY10-016-06</t>
  </si>
  <si>
    <r>
      <t xml:space="preserve">Гильза ГМЛ-150 медная луженная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</si>
  <si>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UGTY10-150-18</t>
  </si>
  <si>
    <r>
      <t xml:space="preserve">Гильза ГМЛ-120 медная луженная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</si>
  <si>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UGTY10-120-16</t>
  </si>
  <si>
    <r>
      <t xml:space="preserve">Гильза ГМЛ-10 медная луженая соединительная IEK </t>
    </r>
    <r>
      <rPr>
        <b/>
        <sz val="12"/>
        <color indexed="8"/>
        <rFont val="Arial"/>
        <family val="2"/>
        <charset val="204"/>
      </rPr>
      <t>(Норма отгрузки 1шт.)</t>
    </r>
  </si>
  <si>
    <t>UGTY10-010-05</t>
  </si>
  <si>
    <r>
      <t xml:space="preserve">Гильза ГМЛ- 6 медная луженая соединительная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</si>
  <si>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UGTY10-006-04</t>
  </si>
  <si>
    <r>
      <t>Гильза ГМЛ- 4 медная луженая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10шт.)</t>
    </r>
  </si>
  <si>
    <t>UGTY10-004-03</t>
  </si>
  <si>
    <r>
      <t xml:space="preserve">Гильза ГМЛ- 2,5 медная луженая соединительная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</si>
  <si>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UGTY10-002-02</t>
  </si>
  <si>
    <r>
      <t xml:space="preserve">Гильза ГМЛ- 1,5 медная луженая соединительная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</si>
  <si>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UGTY10-001-01</t>
  </si>
  <si>
    <t>10.01.02.6 Гильзы медные луженые ГМЛ</t>
  </si>
  <si>
    <r>
      <t>Гильза GL-400 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5шт.)</t>
    </r>
  </si>
  <si>
    <t>UGL10-400-26</t>
  </si>
  <si>
    <r>
      <t>Гильза GL-300 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5шт.)</t>
    </r>
  </si>
  <si>
    <t>UGL10-300-24</t>
  </si>
  <si>
    <r>
      <t xml:space="preserve">Гильза GL-240 алюминиевая соединительная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</si>
  <si>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UGL10-240-21</t>
  </si>
  <si>
    <r>
      <t xml:space="preserve">Гильза GL-185 алюминиевая соединительная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</si>
  <si>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UGL10-185-19</t>
  </si>
  <si>
    <r>
      <t>Гильза GL-150 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10шт.)</t>
    </r>
  </si>
  <si>
    <t>UGL10-150-17</t>
  </si>
  <si>
    <r>
      <t xml:space="preserve">Гильза GL-120 алюминиевая соединительная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</si>
  <si>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UGL10-120-15</t>
  </si>
  <si>
    <r>
      <t>Гильза GL-095 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10шт.)</t>
    </r>
  </si>
  <si>
    <t>UGL10-095-13</t>
  </si>
  <si>
    <r>
      <t>Гильза GL-070 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10шт.)</t>
    </r>
  </si>
  <si>
    <t>UGL10-070-11</t>
  </si>
  <si>
    <r>
      <t>Гильза GL-050 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10шт.)</t>
    </r>
  </si>
  <si>
    <t>UGL10-050-10</t>
  </si>
  <si>
    <r>
      <t>Гильза GL-035 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20шт.)</t>
    </r>
  </si>
  <si>
    <t>UGL10-035-08</t>
  </si>
  <si>
    <r>
      <t>Гильза GL-025 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20шт.)</t>
    </r>
  </si>
  <si>
    <t>UGL10-025-07</t>
  </si>
  <si>
    <r>
      <t>Гильза GL-016 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20шт.)</t>
    </r>
  </si>
  <si>
    <t>UGL10-016-06</t>
  </si>
  <si>
    <r>
      <t>Гильза GL-010 алюминиевая соединительная IEK</t>
    </r>
    <r>
      <rPr>
        <b/>
        <sz val="12"/>
        <color indexed="8"/>
        <rFont val="Arial"/>
        <family val="2"/>
        <charset val="204"/>
      </rPr>
      <t xml:space="preserve"> (Норма отгрузки 20шт.)</t>
    </r>
  </si>
  <si>
    <t>UGL10-010-05</t>
  </si>
  <si>
    <t>10.01.02.5 Гильзы алюминиевые GL</t>
  </si>
  <si>
    <r>
      <t xml:space="preserve">Наконечник JG-400 медный луженый кабельный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</si>
  <si>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UNP40-400-26-16</t>
  </si>
  <si>
    <r>
      <t xml:space="preserve">Наконечник JG-300 медный луженый кабельный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</si>
  <si>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UNP40-300-24-16</t>
  </si>
  <si>
    <r>
      <t>Наконечник JG-240 медный луженый кабельный IEK</t>
    </r>
    <r>
      <rPr>
        <b/>
        <sz val="12"/>
        <color indexed="8"/>
        <rFont val="Arial"/>
        <family val="2"/>
        <charset val="204"/>
      </rPr>
      <t xml:space="preserve"> (Норма отгрузки 20шт.)</t>
    </r>
  </si>
  <si>
    <t>UNP40-240-20-16</t>
  </si>
  <si>
    <r>
      <t xml:space="preserve">Наконечник JG-185 медный луженый кабельный IEK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</si>
  <si>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UNP40-185-18-16</t>
  </si>
  <si>
    <r>
      <t>Наконечник JG-150 медный луженый кабельный IEK</t>
    </r>
    <r>
      <rPr>
        <b/>
        <sz val="12"/>
        <color indexed="8"/>
        <rFont val="Arial"/>
        <family val="2"/>
        <charset val="204"/>
      </rPr>
      <t xml:space="preserve"> (Норма отгрузки 25шт.)</t>
    </r>
  </si>
  <si>
    <t>UNP40-150-17-14</t>
  </si>
  <si>
    <r>
      <t xml:space="preserve">Наконечник JG-120 медный луженый кабельный IEK </t>
    </r>
    <r>
      <rPr>
        <b/>
        <sz val="12"/>
        <color indexed="8"/>
        <rFont val="Arial"/>
        <family val="2"/>
        <charset val="204"/>
      </rPr>
      <t>(Норма отгрузки 30шт.)</t>
    </r>
  </si>
  <si>
    <t>UNP40-120-15-14</t>
  </si>
  <si>
    <r>
      <t xml:space="preserve">Наконечник JG-095 медный луженый кабельный IEK </t>
    </r>
    <r>
      <rPr>
        <b/>
        <sz val="12"/>
        <color indexed="8"/>
        <rFont val="Arial"/>
        <family val="2"/>
        <charset val="204"/>
      </rPr>
      <t>(Норма отгрузки 50шт.)</t>
    </r>
  </si>
  <si>
    <t>UNP40-095-13-12</t>
  </si>
  <si>
    <r>
      <t xml:space="preserve">Наконечник JG-070 медный луженый кабельный IEK </t>
    </r>
    <r>
      <rPr>
        <b/>
        <sz val="12"/>
        <color indexed="8"/>
        <rFont val="Arial"/>
        <family val="2"/>
        <charset val="204"/>
      </rPr>
      <t>(Норма отгрузки 50шт.)</t>
    </r>
  </si>
  <si>
    <t>UNP40-070-11-12</t>
  </si>
  <si>
    <r>
      <t xml:space="preserve">Наконечник JG-050 медный луженый кабельный IEK </t>
    </r>
    <r>
      <rPr>
        <b/>
        <sz val="12"/>
        <color indexed="8"/>
        <rFont val="Arial"/>
        <family val="2"/>
        <charset val="204"/>
      </rPr>
      <t>(Норма отгрузки 100шт.)</t>
    </r>
  </si>
  <si>
    <t>UNP40-050-10-10</t>
  </si>
  <si>
    <r>
      <t xml:space="preserve">Наконечник JG-035 медный луженый кабельный IEK </t>
    </r>
    <r>
      <rPr>
        <b/>
        <sz val="12"/>
        <color indexed="8"/>
        <rFont val="Arial"/>
        <family val="2"/>
        <charset val="204"/>
      </rPr>
      <t>(Норма отгрузки 100шт.)</t>
    </r>
  </si>
  <si>
    <t>UNP40-035-08-08</t>
  </si>
  <si>
    <r>
      <t xml:space="preserve">Наконечник JG-025 медный луженый кабельный IEK </t>
    </r>
    <r>
      <rPr>
        <b/>
        <sz val="12"/>
        <color indexed="8"/>
        <rFont val="Arial"/>
        <family val="2"/>
        <charset val="204"/>
      </rPr>
      <t>(Норма отгрузки 200шт.)</t>
    </r>
  </si>
  <si>
    <t>UNP40-025-07-08</t>
  </si>
  <si>
    <r>
      <t xml:space="preserve">Наконечник JG-016 медный луженый кабельный IEK </t>
    </r>
    <r>
      <rPr>
        <b/>
        <sz val="12"/>
        <color indexed="8"/>
        <rFont val="Arial"/>
        <family val="2"/>
        <charset val="204"/>
      </rPr>
      <t>(Норма отгрузки 200шт.)</t>
    </r>
  </si>
  <si>
    <t>UNP40-016-06-08</t>
  </si>
  <si>
    <r>
      <t xml:space="preserve">Наконечник JG-010 медный луженый кабельный IEK </t>
    </r>
    <r>
      <rPr>
        <b/>
        <sz val="12"/>
        <color indexed="8"/>
        <rFont val="Arial"/>
        <family val="2"/>
        <charset val="204"/>
      </rPr>
      <t>(Норма отгрузки 400шт.)</t>
    </r>
  </si>
  <si>
    <t>UNP40-010-06-06</t>
  </si>
  <si>
    <r>
      <t xml:space="preserve">Наконечник JG-006 медный луженый кабельный IEK </t>
    </r>
    <r>
      <rPr>
        <b/>
        <sz val="12"/>
        <color indexed="8"/>
        <rFont val="Arial"/>
        <family val="2"/>
        <charset val="204"/>
      </rPr>
      <t>(Норма отгрузки 600шт.)</t>
    </r>
  </si>
  <si>
    <t>UNP40-006-04-04</t>
  </si>
  <si>
    <t>10.01.02.4 Наконечники медные луженые JG</t>
  </si>
  <si>
    <r>
      <t xml:space="preserve">Наконечник DT-95 медный прессованный кабельный IEK (нов) </t>
    </r>
    <r>
      <rPr>
        <b/>
        <sz val="12"/>
        <color indexed="8"/>
        <rFont val="Arial"/>
        <family val="2"/>
        <charset val="204"/>
      </rPr>
      <t>(Норма отгруз 7шт.)</t>
    </r>
  </si>
  <si>
    <t>UNP22-095-13-12</t>
  </si>
  <si>
    <r>
      <t xml:space="preserve">Наконечник DT-300 медный прессованный кабельный </t>
    </r>
    <r>
      <rPr>
        <b/>
        <sz val="12"/>
        <color indexed="8"/>
        <rFont val="Arial"/>
        <family val="2"/>
        <charset val="204"/>
      </rPr>
      <t>(Норма отгруз 4шт.)</t>
    </r>
  </si>
  <si>
    <t>UNP22-300-23-18</t>
  </si>
  <si>
    <r>
      <t>Наконечник DT-240 медный прессованный кабельный IEK (нов)</t>
    </r>
    <r>
      <rPr>
        <b/>
        <sz val="12"/>
        <color indexed="8"/>
        <rFont val="Arial"/>
        <family val="2"/>
        <charset val="204"/>
      </rPr>
      <t xml:space="preserve"> (Норма отгруз 4шт.)</t>
    </r>
  </si>
  <si>
    <t>UNP22-240-21-16</t>
  </si>
  <si>
    <r>
      <t xml:space="preserve">Наконечник DT-185 медный прессованный кабельный IEK (нов) </t>
    </r>
    <r>
      <rPr>
        <b/>
        <sz val="12"/>
        <color indexed="8"/>
        <rFont val="Arial"/>
        <family val="2"/>
        <charset val="204"/>
      </rPr>
      <t>(Норма отгруз 5шт.)</t>
    </r>
  </si>
  <si>
    <t>UNP22-185-18-16</t>
  </si>
  <si>
    <r>
      <t xml:space="preserve">Наконечник DT-150 медный прессованный кабельный IEK (нов) </t>
    </r>
    <r>
      <rPr>
        <b/>
        <sz val="12"/>
        <color indexed="8"/>
        <rFont val="Arial"/>
        <family val="2"/>
        <charset val="204"/>
      </rPr>
      <t>(Норма отгруз 5шт.)</t>
    </r>
  </si>
  <si>
    <t>UNP22-150-16-14</t>
  </si>
  <si>
    <r>
      <t xml:space="preserve">Наконечник DT-120 медный прессованный кабельный IEK (нов) </t>
    </r>
    <r>
      <rPr>
        <b/>
        <sz val="12"/>
        <color indexed="8"/>
        <rFont val="Arial"/>
        <family val="2"/>
        <charset val="204"/>
      </rPr>
      <t>(Норма отгруз 5шт.)</t>
    </r>
  </si>
  <si>
    <t>UNP22-120-15-14</t>
  </si>
  <si>
    <r>
      <t xml:space="preserve">Наконечник DT-070 медный прессован. кабельн.(нов) </t>
    </r>
    <r>
      <rPr>
        <b/>
        <sz val="12"/>
        <color indexed="8"/>
        <rFont val="Arial"/>
        <family val="2"/>
        <charset val="204"/>
      </rPr>
      <t>(Норма отгрузки 9шт.)</t>
    </r>
  </si>
  <si>
    <t>UNP22-070-11-12</t>
  </si>
  <si>
    <r>
      <t xml:space="preserve">Наконечник DT-050 медный прессован. кабельн.(нов)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</si>
  <si>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UNP22-050-09-10</t>
  </si>
  <si>
    <r>
      <t xml:space="preserve">Наконечник DT-035 медный прессован. кабельн.(нов)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</si>
  <si>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UNP22-035-08-10</t>
  </si>
  <si>
    <r>
      <t xml:space="preserve">Наконечник DT-025 медный прессован. кабельн.(нов)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</si>
  <si>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UNP22-025-07-08</t>
  </si>
  <si>
    <r>
      <t xml:space="preserve">Наконечник DT-016 медный прессован. кабельн.(нов)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</si>
  <si>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UNP22-016-06-08</t>
  </si>
  <si>
    <r>
      <t xml:space="preserve">Наконечник DT-010 медный прессован. кабельн.(нов)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</si>
  <si>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UNP22-010-05-08</t>
  </si>
  <si>
    <t>10.01.02.3 Наконечники медные DT</t>
  </si>
  <si>
    <r>
      <t xml:space="preserve">Наконечник DTL-95 медно-алюмин.кабельный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</si>
  <si>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UNP31-095-14-13</t>
  </si>
  <si>
    <r>
      <t xml:space="preserve">Наконечник DTL-70 медно-алюмин.кабельный IEK (нов)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</si>
  <si>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UNP31-070-11-12</t>
  </si>
  <si>
    <r>
      <t xml:space="preserve">Наконечник DTL-50 медно-алюмин.кабельный (нов)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</si>
  <si>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UNP31-050-08-10</t>
  </si>
  <si>
    <r>
      <t xml:space="preserve">Наконечник DTL-35 медно-алюмин.кабельный (нов)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</si>
  <si>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UNP31-035-08-10</t>
  </si>
  <si>
    <r>
      <t xml:space="preserve">Наконечник DTL-300 медно-алюмин.кабельный IEK </t>
    </r>
    <r>
      <rPr>
        <b/>
        <sz val="12"/>
        <color indexed="8"/>
        <rFont val="Arial"/>
        <family val="2"/>
        <charset val="204"/>
      </rPr>
      <t>(Норма отгрузки 8шт.)</t>
    </r>
  </si>
  <si>
    <t>UNP31-300-24-19</t>
  </si>
  <si>
    <r>
      <t xml:space="preserve">Наконечник DTL-25 медно-алюмин.кабельный (нов)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</si>
  <si>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UNP31-025-07-08</t>
  </si>
  <si>
    <r>
      <t xml:space="preserve">Наконечник DTL-240 медно-алюмин.кабельный IEK </t>
    </r>
    <r>
      <rPr>
        <b/>
        <sz val="12"/>
        <color indexed="8"/>
        <rFont val="Arial"/>
        <family val="2"/>
        <charset val="204"/>
      </rPr>
      <t>(Норма отгрузки 15шт.)</t>
    </r>
  </si>
  <si>
    <t>UNP31-240-21-17</t>
  </si>
  <si>
    <r>
      <t xml:space="preserve">Наконечник DTL-185 медно-алюмин.кабельный IEK </t>
    </r>
    <r>
      <rPr>
        <b/>
        <sz val="12"/>
        <color indexed="8"/>
        <rFont val="Arial"/>
        <family val="2"/>
        <charset val="204"/>
      </rPr>
      <t>(Норма отгрузки 15шт.)</t>
    </r>
  </si>
  <si>
    <t>UNP31-185-19-17</t>
  </si>
  <si>
    <r>
      <t xml:space="preserve">Наконечник DTL-16 медно-алюмин.кабельный (нов)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</si>
  <si>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UNP31-016-06-08</t>
  </si>
  <si>
    <r>
      <t xml:space="preserve">Наконечник DTL-150 медно-алюмин.кабельный IEK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</si>
  <si>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UNP31-150-17-15</t>
  </si>
  <si>
    <r>
      <t xml:space="preserve">Наконечник DTL-120 медно-алюмин.кабельный (нов)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</si>
  <si>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UNP31-120-15-14</t>
  </si>
  <si>
    <r>
      <t xml:space="preserve">Наконечник DTL-10 медно-алюмин.кабельный IEK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</si>
  <si>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UNP31-010-05-07</t>
  </si>
  <si>
    <t>10.01.02.2 Наконечники медно-алюминиевые DTL</t>
  </si>
  <si>
    <r>
      <t xml:space="preserve">Наконечник DL-400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5шт.)</t>
    </r>
  </si>
  <si>
    <t>UNP10-400-26-21</t>
  </si>
  <si>
    <r>
      <t xml:space="preserve">Наконечник DL-300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5шт.)</t>
    </r>
  </si>
  <si>
    <t>UNP10-300-24-21</t>
  </si>
  <si>
    <r>
      <t xml:space="preserve">Наконечник DL-240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</si>
  <si>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UNP10-240-21-16</t>
  </si>
  <si>
    <r>
      <t xml:space="preserve">Наконечник DL-185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</si>
  <si>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UNP10-185-18-16</t>
  </si>
  <si>
    <r>
      <t xml:space="preserve">Наконечник DL-150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</si>
  <si>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UNP10-150-16-14</t>
  </si>
  <si>
    <r>
      <t xml:space="preserve">Наконечник DL-120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</si>
  <si>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UNP10-120-15-14</t>
  </si>
  <si>
    <r>
      <t xml:space="preserve">Наконечник DL-095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</si>
  <si>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UNP10-095-14-12</t>
  </si>
  <si>
    <r>
      <t xml:space="preserve">Наконечник DL-070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</si>
  <si>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UNP10-070-11-12</t>
  </si>
  <si>
    <r>
      <t xml:space="preserve">Наконечник DL-050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10шт.)</t>
    </r>
  </si>
  <si>
    <t>UNP10-050-09-10</t>
  </si>
  <si>
    <r>
      <t xml:space="preserve">Наконечник DL-035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</si>
  <si>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UNP10-035-08-10</t>
  </si>
  <si>
    <r>
      <t xml:space="preserve">Наконечник DL-025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</si>
  <si>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UNP10-025-07-08</t>
  </si>
  <si>
    <r>
      <t xml:space="preserve">Наконечник DL-016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</si>
  <si>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UNP10-016-06-08</t>
  </si>
  <si>
    <r>
      <t xml:space="preserve">Наконечник DL-010 алюминиевый кабельный IEK </t>
    </r>
    <r>
      <rPr>
        <b/>
        <sz val="12"/>
        <color indexed="8"/>
        <rFont val="Arial"/>
        <family val="2"/>
        <charset val="204"/>
      </rPr>
      <t>(Норма отгрузки 20шт.)</t>
    </r>
  </si>
  <si>
    <t>UNP10-010-05-08</t>
  </si>
  <si>
    <t>10.01.02.1 Наконечники алюминиевые DL</t>
  </si>
  <si>
    <t>Разъем РшИп5.5-6-4 штеккер (папа) (MPD5.5-195)</t>
  </si>
  <si>
    <t>URP20-006-D34-4</t>
  </si>
  <si>
    <t>Разъем РшИп5.5-4 штеккер (20 шт) IEK</t>
  </si>
  <si>
    <t>URP20-4-006-D34-4</t>
  </si>
  <si>
    <t>Разъем РшИп2-5-4 штеккер (папа) (MPD2-156)</t>
  </si>
  <si>
    <t>URP20-D25-D23-4</t>
  </si>
  <si>
    <t>Разъем РшИп2-5-4 штеккер  (20 шт) IEK</t>
  </si>
  <si>
    <t>URP20-4-D25-D23-4</t>
  </si>
  <si>
    <t>Разъем РшИп1,25-5-4 штеккер (папа) (MPD1.25-156)</t>
  </si>
  <si>
    <t>URP20-D15-D17-4</t>
  </si>
  <si>
    <t>Разъем РшИп1,25-4 штеккер (20 шт) IEK</t>
  </si>
  <si>
    <t>URP20-4-D15-D17-4</t>
  </si>
  <si>
    <t>Разъем РшИм5.5-6-4 штеккер (мама) (FPD5.5-195)</t>
  </si>
  <si>
    <t>URM20-006-D34-4</t>
  </si>
  <si>
    <t>Разъем РшИм5.5-6-4 штеккер  (20 шт) IEK</t>
  </si>
  <si>
    <t>URM20-4-006-D34-4</t>
  </si>
  <si>
    <t>Разъем РшИм2-5-4 штеккер (мама) (FPD2-156)</t>
  </si>
  <si>
    <t>URM20-D25-D23-4</t>
  </si>
  <si>
    <t>Разъем РшИм2-5-4 штеккер (20 шт) IEK</t>
  </si>
  <si>
    <t>URM20-4-D25-D23-4</t>
  </si>
  <si>
    <t>Разъем РшИм1,25-5-4 штеккер (мама) (FPD1.25-156)</t>
  </si>
  <si>
    <t>URM20-D15-D17-4</t>
  </si>
  <si>
    <t>Разъем РшИм1,25-5-4 штеккер (20 шт) IEK</t>
  </si>
  <si>
    <t>URM20-4-D15-D17-4</t>
  </si>
  <si>
    <t>Разъем РпИп5,5-6-0,8 плоский (папа) (MDD5-195(8))</t>
  </si>
  <si>
    <t>URP10-006-D34-6</t>
  </si>
  <si>
    <t>Разъем РпИп5-6-0,8 плоский (20 шт) IEK</t>
  </si>
  <si>
    <t>URP10-4-006-D34-6</t>
  </si>
  <si>
    <t>Разъем РпИп2-5-0,8 плоский (папа) (MDD2-187(8))</t>
  </si>
  <si>
    <t>URP10-D25-D23-4</t>
  </si>
  <si>
    <t>Разъем РпИп2-5-0,8 плоский (20 шт) IEK</t>
  </si>
  <si>
    <t>URP10-4-D25-D23-4</t>
  </si>
  <si>
    <t>Разъем РпИп1,25-5-0,8 плоский (папа) (MDD1.25-187(8))</t>
  </si>
  <si>
    <t>URP10-D15-D17-4</t>
  </si>
  <si>
    <t>Разъем РпИп1,25-5-0,8 плоский (20 шт) IEK</t>
  </si>
  <si>
    <t>URP10-4-D15-D17-4</t>
  </si>
  <si>
    <t>Разъем РпИо 6,0-7,5-0,8 плоский изол ответ</t>
  </si>
  <si>
    <t>URO-10-3-100</t>
  </si>
  <si>
    <t>Разъем РпИо 6,0-7,5-0,8 ответвительный (20 шт) IEK</t>
  </si>
  <si>
    <t>URO-4-10-3-100</t>
  </si>
  <si>
    <t>Разъем РпИо 2,5-7,5-0,8 плоский изол ответ</t>
  </si>
  <si>
    <t>URO-10-2-100</t>
  </si>
  <si>
    <t>Разъем РпИо 2,5-7,5-0,8 ответвительный (20 шт) IEK</t>
  </si>
  <si>
    <t>URO-4-10-2-100</t>
  </si>
  <si>
    <t>Разъем РпИо 1,5-7,5-0,8 ответвительный (20 шт) IEK</t>
  </si>
  <si>
    <t>URO-4-10-1-100</t>
  </si>
  <si>
    <t>Разъем РпИо 1,5-7,5-0,8  плоский изол ответвит</t>
  </si>
  <si>
    <t>URO-10-1-100</t>
  </si>
  <si>
    <t>Разъем РпИм5,5-6-0,5 плоский (мама) (FDD5,5-250(8))</t>
  </si>
  <si>
    <t>URM10-006-D34-7</t>
  </si>
  <si>
    <t>Разъем РпИм5,5-6-0,5 плоский (20 шт) IEK</t>
  </si>
  <si>
    <t>URM10-4-006-D34-7</t>
  </si>
  <si>
    <t>Разъем РпИм2-5-0,8 плоский (мама) (FDD2-187(8))</t>
  </si>
  <si>
    <t>URM10-D25-D23-5</t>
  </si>
  <si>
    <t>Разъем РпИм2-5-0,8 плоский (20 шт) IEK</t>
  </si>
  <si>
    <t>URM10-4-D25-D23-5</t>
  </si>
  <si>
    <t>Разъем РпИм2-250 плоский (20 шт) IEK</t>
  </si>
  <si>
    <t>URM10-4-D25-D23-7</t>
  </si>
  <si>
    <t>Разъем РпИм1,25-5-0,8 плоский (мама) (FDD1.25-187(8))</t>
  </si>
  <si>
    <t>URM10-D15-D17-5</t>
  </si>
  <si>
    <t>Разъем РпИм1,25-5-0,8 плоский (20 шт) IEK</t>
  </si>
  <si>
    <t>URM10-4-D15-D17-5</t>
  </si>
  <si>
    <t>Разъем РпИм1,25-250 плоский (20 шт) IEK</t>
  </si>
  <si>
    <t>URM10-4-D15-D17-7</t>
  </si>
  <si>
    <t>Разъем РпИм (FDD2-250) плоский(мама) (100шт) IEK</t>
  </si>
  <si>
    <t>URM10-D25-D23-7</t>
  </si>
  <si>
    <t>Разъем РпИм (FDD1,25-250) плоский (мама)</t>
  </si>
  <si>
    <t>URM10-D15-D17-7</t>
  </si>
  <si>
    <t>НпИш 4-6 желтый (100шт) IEK</t>
  </si>
  <si>
    <t>UNL30-L23-A48</t>
  </si>
  <si>
    <t>НпИш 1,5-2,5 синий (100шт) IEK</t>
  </si>
  <si>
    <t>UNL30-L19-A19</t>
  </si>
  <si>
    <t>НпИш 0,5-1,5 красный (100шт) IEK</t>
  </si>
  <si>
    <t>UNL30-L21-A10</t>
  </si>
  <si>
    <t>НкИш 4,0-6,0 желтый (100шт) IEK</t>
  </si>
  <si>
    <t>UNL11-L26-A48</t>
  </si>
  <si>
    <t>НкИш 1,5-2,5 синий (100шт) IEK</t>
  </si>
  <si>
    <t>UNL11-L23-A27</t>
  </si>
  <si>
    <t>НкИш 0,5-1,5 красный (100шт) IEK</t>
  </si>
  <si>
    <t>UNL11-L23-A19</t>
  </si>
  <si>
    <t>10.01.01.9 Разъемы РпИп, РпИм, РшИп, РшИм, РпИо, НкИш, НпИш</t>
  </si>
  <si>
    <t>СИЗ-2 7,0-20,0 синий (5 шт) IEK</t>
  </si>
  <si>
    <t>USC-11-4-005</t>
  </si>
  <si>
    <t>СИЗ-2 5,0-15,0 красный (5 шт) IEK</t>
  </si>
  <si>
    <t>USC-11-3-005</t>
  </si>
  <si>
    <t>СИЗ-2 4,5-12,0 желтый (5 шт) IEK</t>
  </si>
  <si>
    <t>USC-11-2-005</t>
  </si>
  <si>
    <t>СИЗ-2 3,0-10,0 красный (5 шт) IEK</t>
  </si>
  <si>
    <t>USC-11-1-005</t>
  </si>
  <si>
    <t>СИЗ-2 11,0-30,0 желтый (5 шт) IEK</t>
  </si>
  <si>
    <t>USC-11-5-005</t>
  </si>
  <si>
    <t>СИЗ-2  7,0-20,0 синий (100 шт) IEK</t>
  </si>
  <si>
    <t>USC-11-4-100</t>
  </si>
  <si>
    <t>СИЗ-2  5,0-15,0 красный (100 шт) IEK</t>
  </si>
  <si>
    <t>USC-11-3-100</t>
  </si>
  <si>
    <t>СИЗ-2  4,5-12,0 красный (100 шт) IEK</t>
  </si>
  <si>
    <t>USC-11-2-100</t>
  </si>
  <si>
    <t>СИЗ-2  3,0-10,0 желтый (100 шт) IEK</t>
  </si>
  <si>
    <t>USC-11-1-100</t>
  </si>
  <si>
    <t>СИЗ-2  11,0-30,0 желтый (100 шт) IEK</t>
  </si>
  <si>
    <t>USC-11-5-100</t>
  </si>
  <si>
    <t>СИЗ-1 9,0-25,0 серый (5 шт) IEK</t>
  </si>
  <si>
    <t>USC-10-8-005</t>
  </si>
  <si>
    <t>СИЗ-1 4,0-11,0 красный (5 шт) IEK</t>
  </si>
  <si>
    <t>USC-10-7-005</t>
  </si>
  <si>
    <t>СИЗ-1 2,5-4,5 желтый (5 шт) IEK</t>
  </si>
  <si>
    <t>USC-10-6-005</t>
  </si>
  <si>
    <t>СИЗ-1 2,0-4,0 оранжевый (5 шт) IEK</t>
  </si>
  <si>
    <t>USC-10-5-005</t>
  </si>
  <si>
    <t>СИЗ-1 1,5-3,5 синий (5 шт) IEK</t>
  </si>
  <si>
    <t>USC-10-4-005</t>
  </si>
  <si>
    <t>СИЗ-1 1,0-3,0 желтый (5 шт) IEK</t>
  </si>
  <si>
    <t>USC-10-3-005</t>
  </si>
  <si>
    <t>СИЗ-1  9,0-25,0 серый (100 шт) IEK</t>
  </si>
  <si>
    <t>USC-10-8-100</t>
  </si>
  <si>
    <t>СИЗ-1  4,0-11,0 красный (100 шт) IEK</t>
  </si>
  <si>
    <t>USC-10-7-100</t>
  </si>
  <si>
    <t>СИЗ-1  2,5-4,5 желтый (100 шт) IEK</t>
  </si>
  <si>
    <t>USC-10-6-100</t>
  </si>
  <si>
    <t>СИЗ-1  2,0-4,0 оранжевый (100 шт) IEK</t>
  </si>
  <si>
    <t>USC-10-5-100</t>
  </si>
  <si>
    <t>СИЗ-1  1,5-3,5 синий (100 шт) IEK</t>
  </si>
  <si>
    <t>USC-10-4-100</t>
  </si>
  <si>
    <t>СИЗ-1  1,0-3,0 желтый (100 шт) IEK</t>
  </si>
  <si>
    <t>USC-10-3-100</t>
  </si>
  <si>
    <t>10.01.01.8 Соединительные изолирующие зажимы СИЗ</t>
  </si>
  <si>
    <t>ЗПО-2 2,5-6,0 мм2 желтый (100 шт) IEK</t>
  </si>
  <si>
    <t>UKW10-3-100</t>
  </si>
  <si>
    <t>ЗПО-2 1,0-2,5 мм2 синий (100 шт) IEK</t>
  </si>
  <si>
    <t>UKW10-2-100</t>
  </si>
  <si>
    <t>ЗПО-2 0,5-1,5 мм2 красный (100 шт) IEK</t>
  </si>
  <si>
    <t>UKW10-1-100</t>
  </si>
  <si>
    <t>ЗПО-1 2,5-6,0 мм2 желтый (25 шт) IEK</t>
  </si>
  <si>
    <t>UMY-10-3-25</t>
  </si>
  <si>
    <t>ЗПО-1 1,0-2,5 мм2 синий (100 шт) IEK</t>
  </si>
  <si>
    <t>UMB-10-3-100</t>
  </si>
  <si>
    <t>ЗПО-1 0,5-1,5 мм2 красный (100 шт) IEK</t>
  </si>
  <si>
    <t>UMR-10-3-100</t>
  </si>
  <si>
    <t>10.01.01.7 Зажимы-ответвители прокалывающие ЗПО</t>
  </si>
  <si>
    <t>Наконечник-гильза НГ 6,0-15 без изоляции (20 шт) IEK</t>
  </si>
  <si>
    <t>UEN10-4-6015</t>
  </si>
  <si>
    <t>Наконечник-гильза НГ 6,0-15 без изоляции (100 шт)</t>
  </si>
  <si>
    <t>UEN10-6015</t>
  </si>
  <si>
    <t>Наконечник-гильза НГ 6,0-12 без изоляции (20 шт) IEK</t>
  </si>
  <si>
    <t>UEN10-4-6012</t>
  </si>
  <si>
    <t>Наконечник-гильза НГ 6,0-12 без изоляции (100 шт)</t>
  </si>
  <si>
    <t>UEN10-6012</t>
  </si>
  <si>
    <t>Наконечник-гильза НГ 6,0-10 без изоляции (20 шт) IEK</t>
  </si>
  <si>
    <t>UEN10-4-6010</t>
  </si>
  <si>
    <t>Наконечник-гильза НГ 6,0-10 без изоляции (100 шт)</t>
  </si>
  <si>
    <t>UEN10-6010</t>
  </si>
  <si>
    <t>Наконечник-гильза НГ 50-25 без изоляции (100 шт)</t>
  </si>
  <si>
    <t>UEN11-50-25</t>
  </si>
  <si>
    <t>Наконечник-гильза НГ 50-20 без изоляции (100 шт)</t>
  </si>
  <si>
    <t>UEN11-50-20</t>
  </si>
  <si>
    <t>Наконечник-гильза НГ 4,0-9 без изоляции (20 шт) IEK</t>
  </si>
  <si>
    <t>UEN10-4-4009</t>
  </si>
  <si>
    <t>Наконечник-гильза НГ 4,0-9 без изоляции (100 шт)</t>
  </si>
  <si>
    <t>UEN10-4009</t>
  </si>
  <si>
    <t>Наконечник-гильза НГ 4,0-12 без изоляции (20 шт) IEK</t>
  </si>
  <si>
    <t>UEN10-4-4012</t>
  </si>
  <si>
    <t>Наконечник-гильза НГ 4,0-12 без изоляции (100 шт)</t>
  </si>
  <si>
    <t>UEN10-4012</t>
  </si>
  <si>
    <t>Наконечник-гильза НГ 35-25  без изоляции (100 шт)</t>
  </si>
  <si>
    <t>UEN11-35-25</t>
  </si>
  <si>
    <t>Наконечник-гильза НГ 35-16 без изоляции (100 шт)</t>
  </si>
  <si>
    <t>UEN11-35-16</t>
  </si>
  <si>
    <t>Наконечник-гильза НГ 25-22 без изоляции (100 шт)</t>
  </si>
  <si>
    <t>UEN11-25-22</t>
  </si>
  <si>
    <t>Наконечник-гильза НГ 25-16 без изоляции (100 шт)</t>
  </si>
  <si>
    <t>UEN11-25-16</t>
  </si>
  <si>
    <t>Наконечник-гильза НГ 2,5-7 без изоляции (500 шт)</t>
  </si>
  <si>
    <t>UEN10-2507</t>
  </si>
  <si>
    <t>Наконечник-гильза НГ 2,5-7 без изоляции (20 шт) IEK</t>
  </si>
  <si>
    <t>UEN10-4-2507</t>
  </si>
  <si>
    <t>Наконечник-гильза НГ 2,5-12 без изоляции (500 шт)</t>
  </si>
  <si>
    <t>UEN10-2512</t>
  </si>
  <si>
    <t>Наконечник-гильза НГ 2,5-12 без изоляции (20 шт) IEK</t>
  </si>
  <si>
    <t>UEN10-4-2512</t>
  </si>
  <si>
    <t>Наконечник-гильза НГ 16-18 без изоляции (20 шт) IEK</t>
  </si>
  <si>
    <t>UEN11-4-16-18</t>
  </si>
  <si>
    <t>Наконечник-гильза НГ 16-18 без изоляции (100 шт)</t>
  </si>
  <si>
    <t>UEN11-16-18</t>
  </si>
  <si>
    <t>Наконечник-гильза НГ 16-15 без изоляции (20 шт) IEK</t>
  </si>
  <si>
    <t>UEN11-4-16-15</t>
  </si>
  <si>
    <t>Наконечник-гильза НГ 16-15 без изоляции (100 шт)</t>
  </si>
  <si>
    <t>UEN11-16-15</t>
  </si>
  <si>
    <t>Наконечник-гильза НГ 16-12 без изоляции (20 шт) IEK</t>
  </si>
  <si>
    <t>UEN11-4-16-12</t>
  </si>
  <si>
    <t>Наконечник-гильза НГ 16-12 без изоляции (100 шт)</t>
  </si>
  <si>
    <t>UEN11-16-12</t>
  </si>
  <si>
    <t>Наконечник-гильза НГ 10-18 без изоляции (20 шт) IEK</t>
  </si>
  <si>
    <t>UEN11-4-10-18</t>
  </si>
  <si>
    <t>Наконечник-гильза НГ 10-18 без изоляции (100 шт)</t>
  </si>
  <si>
    <t>UEN11-10-18</t>
  </si>
  <si>
    <t>Наконечник-гильза НГ 10-15 без изоляции (20 шт) IEK</t>
  </si>
  <si>
    <t>UEN11-4-10-15</t>
  </si>
  <si>
    <t>Наконечник-гильза НГ 10-15 без изоляции (100 шт)</t>
  </si>
  <si>
    <t>UEN11-10-15</t>
  </si>
  <si>
    <t>Наконечник-гильза НГ 10-12 без изоляции (20 шт) IEK</t>
  </si>
  <si>
    <t>UEN11-4-10-12</t>
  </si>
  <si>
    <t>Наконечник-гильза НГ 10-12 без изоляции (100 шт)</t>
  </si>
  <si>
    <t>UEN11-10-12</t>
  </si>
  <si>
    <t>Наконечник-гильза НГ 1,5-7 без изоляции (500 шт)</t>
  </si>
  <si>
    <t>UEN10-1507</t>
  </si>
  <si>
    <t>Наконечник-гильза НГ 1,5-7 без изоляции (20 шт) IEK</t>
  </si>
  <si>
    <t>UEN10-4-1507</t>
  </si>
  <si>
    <t>Наконечник-гильза НГ 1,5-10 без изоляции (500 шт)</t>
  </si>
  <si>
    <t>UEN10-1510</t>
  </si>
  <si>
    <t>Наконечник-гильза НГ 1,5-10 без изоляции (20 шт) IEK</t>
  </si>
  <si>
    <t>UEN10-4-1510</t>
  </si>
  <si>
    <t>Наконечник-гильза НГ 1,0-6 без изоляции (500 шт)</t>
  </si>
  <si>
    <t>UEN10-1006</t>
  </si>
  <si>
    <t>Наконечник-гильза НГ 1,0-6 без изоляции (20 шт) IEK</t>
  </si>
  <si>
    <t>UEN10-4-1006</t>
  </si>
  <si>
    <t>Наконечник-гильза НГ 1,0-10 без изоляции (500 шт)</t>
  </si>
  <si>
    <t>UEN11-1010</t>
  </si>
  <si>
    <t>Наконечник-гильза НГ 1,0-10 без изоляции (20 шт) IEK</t>
  </si>
  <si>
    <t>UEN11-4-1010</t>
  </si>
  <si>
    <t>Наконечник-гильза НГ 0,75-6 без изоляции (500 шт)</t>
  </si>
  <si>
    <t>UEN10-7506</t>
  </si>
  <si>
    <t>Наконечник-гильза НГ 0,75-6 без изоляции (20 шт) IEK</t>
  </si>
  <si>
    <t>UEN10-4-7506</t>
  </si>
  <si>
    <t>Наконечник-гильза НГ 0,5-6 без изоляции (500 шт)</t>
  </si>
  <si>
    <t>UEN10-0506</t>
  </si>
  <si>
    <t>Наконечник-гильза НГ 0,5-6 без изоляции (20 шт) IEK</t>
  </si>
  <si>
    <t>UEN10-4-0506</t>
  </si>
  <si>
    <t>10.01.01.6 Наконечники-гильзы НГ</t>
  </si>
  <si>
    <t>Наконечник-гильза НГИ2 6,0-14 с изол фланцем</t>
  </si>
  <si>
    <t>UTE10-D6-0-100</t>
  </si>
  <si>
    <t>Наконечник-гильза НГИ2 6,0-14 (черный, 20шт) IEK</t>
  </si>
  <si>
    <t>UTE10-4-D6-0-100</t>
  </si>
  <si>
    <t>Наконечник-гильза НГИ2 4,0-12 с изол фланцем</t>
  </si>
  <si>
    <t>UTE10-D4-0-100</t>
  </si>
  <si>
    <t>Наконечник-гильза НГИ2 4,0-12 (серый, 20шт) IEK</t>
  </si>
  <si>
    <t>UTE10-4-D4-0-100</t>
  </si>
  <si>
    <t>Наконечник-гильза НГИ2 2,5-12 с изол фланцем</t>
  </si>
  <si>
    <t>UTE10-D3-3-100</t>
  </si>
  <si>
    <t>Наконечник-гильза НГИ2 2,5-12 (синий, 20шт) IEK</t>
  </si>
  <si>
    <t>UTE10-4-D3-3-100</t>
  </si>
  <si>
    <t>Наконечник-гильза НГИ2 2,5-10 с изол фланцем</t>
  </si>
  <si>
    <t>UTE10-D3-2-100</t>
  </si>
  <si>
    <t>Наконечник-гильза НГИ2 2,5-10 (фиолетовый, 20шт) IEK</t>
  </si>
  <si>
    <t>UTE10-4-D3-2-100</t>
  </si>
  <si>
    <t>Наконечник-гильза НГИ2 16-14 с изол фланцем</t>
  </si>
  <si>
    <t>UTE10-D16-0-100</t>
  </si>
  <si>
    <t>Наконечник-гильза НГИ2 16-14 (зеленый, 20шт) IEK</t>
  </si>
  <si>
    <t>UTE10-4-D16-0-100</t>
  </si>
  <si>
    <t>Наконечник-гильза НГИ2 10-14 с изол фланцем</t>
  </si>
  <si>
    <t>UTE10-D10-0-100</t>
  </si>
  <si>
    <t>Наконечник-гильза НГИ2 10-14 (слоновая кость, 20шт) IEK</t>
  </si>
  <si>
    <t>UTE10-4-D10-0-100</t>
  </si>
  <si>
    <t>Наконечник-гильза НГИ2 1,5-8 с изол фланцем</t>
  </si>
  <si>
    <t>UTE10-D2-4-100</t>
  </si>
  <si>
    <t>Наконечник-гильза НГИ2 1,5-8 (коричневый, 20шт) IEK</t>
  </si>
  <si>
    <t>UTE10-4-D2-4-100</t>
  </si>
  <si>
    <t>Наконечник-гильза НГИ2 1,5-12 с изол фланцем</t>
  </si>
  <si>
    <t>UTE10-D2-6-100</t>
  </si>
  <si>
    <t>Наконечник-гильза НГИ2 1,5-12 (красный, 20шт) IEK</t>
  </si>
  <si>
    <t>UTE10-4-D2-6-100</t>
  </si>
  <si>
    <t>Наконечник-гильза НГИ2 1,0-8 с изол фланцем</t>
  </si>
  <si>
    <t>UTE10-D2-2-100</t>
  </si>
  <si>
    <t>Наконечник-гильза НГИ2 1,0-8 (светло-зеленый, 20шт) IEK</t>
  </si>
  <si>
    <t>UTE10-4-D2-2-100</t>
  </si>
  <si>
    <t>Наконечник-гильза НГИ2 1,0-10 с изол фланцем</t>
  </si>
  <si>
    <t>UTE10-D2-3-100</t>
  </si>
  <si>
    <t>Наконечник-гильза НГИ2 1,0-10 (желтый, 20шт) IEK</t>
  </si>
  <si>
    <t>UTE10-4-D2-3-100</t>
  </si>
  <si>
    <t>Наконечник-гильза НГИ2 0,75-8 с изол фланцем</t>
  </si>
  <si>
    <t>UTE10-D75-100</t>
  </si>
  <si>
    <t>Наконечник-гильза НГИ2 0,75-8 (темно-красный, 20шт) IEK</t>
  </si>
  <si>
    <t>UTE10-4-D75-100</t>
  </si>
  <si>
    <t>Наконечник-гильза НГИ2 0,75-10 с изол фланцем</t>
  </si>
  <si>
    <t>UTE10-D2-1-100</t>
  </si>
  <si>
    <t>Наконечник-гильза НГИ2 0,75-10 (белый, 20шт) IEK</t>
  </si>
  <si>
    <t>UTE10-4-D2-1-100</t>
  </si>
  <si>
    <t>Наконечник-гильза НГИ2 0,5-8 с изол фланцем</t>
  </si>
  <si>
    <t>UTE10-D1-8-100</t>
  </si>
  <si>
    <t>Наконечник-гильза НГИ2 0,5-8 (оранжевый, 20шт) IEK</t>
  </si>
  <si>
    <t>UTE10-4-D1-8-100</t>
  </si>
  <si>
    <t>10.01.01.5 Наконечники-гильзы НГИ2</t>
  </si>
  <si>
    <t>Наконечник-гильза Е7508 0,75мм2 с изолированным фланцем IEK</t>
  </si>
  <si>
    <t>UGN10-C75-02-08</t>
  </si>
  <si>
    <t>Наконечник-гильза Е7508 0,75мм2 (белый, 20шт) IEK</t>
  </si>
  <si>
    <t>UGN10-4-C75-02-08</t>
  </si>
  <si>
    <t>Наконечник-гильза Е6018 6мм2 с изолированным фланцем IEK</t>
  </si>
  <si>
    <t>UGN10-006-06-18</t>
  </si>
  <si>
    <t>Наконечник-гильза Е6018 6мм2 (светло-зеленый,20шт) IEK</t>
  </si>
  <si>
    <t>UGN10-4-006-06-18</t>
  </si>
  <si>
    <t>Наконечник-гильза Е6012 6мм2 с изолированным фланцем IEK</t>
  </si>
  <si>
    <t>UGN10-006-06-12</t>
  </si>
  <si>
    <t>Наконечник-гильза Е6012 6мм2 (черный,20шт) IEK</t>
  </si>
  <si>
    <t>UGN10-4-006-06-12</t>
  </si>
  <si>
    <t>Наконечник-гильза Е50-20 50мм2</t>
  </si>
  <si>
    <t>UGN10-050-15-20</t>
  </si>
  <si>
    <t>Наконечник-гильза Е4009 4мм2 с изолированным фланцем IEK</t>
  </si>
  <si>
    <t>UGN10-004-04-09</t>
  </si>
  <si>
    <t>Наконечник-гильза Е4009 4мм2 (серый, 20шт) IEK</t>
  </si>
  <si>
    <t>UGN10-4-004-04-09</t>
  </si>
  <si>
    <t>Наконечник-гильза Е35-16 35мм2 с изолированным фланцем IEK</t>
  </si>
  <si>
    <t>UGN10-035-16-16</t>
  </si>
  <si>
    <t>Наконечник-гильза Е2508 2,5мм2 с изолированным фланцем IEK</t>
  </si>
  <si>
    <t>UGN10-D25-04-08</t>
  </si>
  <si>
    <t>Наконечник-гильза Е2508 2,5мм2 (синий, 20шт) IEK</t>
  </si>
  <si>
    <t>UGN10-4-D25-04-08</t>
  </si>
  <si>
    <t>Наконечник-гильза Е25-16 25мм2 с изолированным фланцем IEK</t>
  </si>
  <si>
    <t>UGN10-025-11-16</t>
  </si>
  <si>
    <t>Наконечник-гильза Е16-12 16мм2 с изолированным фланцем IEK</t>
  </si>
  <si>
    <t>UGN10-016-08-12</t>
  </si>
  <si>
    <t>Наконечник-гильза Е16-12 16мм2 (зеленый, 20шт) IEK</t>
  </si>
  <si>
    <t>UGN10-4-016-08-12</t>
  </si>
  <si>
    <t>Наконечник-гильза Е1508 1,5мм2 с изолированным фланцем IEK</t>
  </si>
  <si>
    <t>UGN10-D15-03-08</t>
  </si>
  <si>
    <t>Наконечник-гильза Е1508 1,5мм2 (красный, 20шт) IEK</t>
  </si>
  <si>
    <t>UGN10-4-D15-03-08</t>
  </si>
  <si>
    <t>Наконечник-гильза Е1012 1мм2 (темно-красный, 20шт) IEK</t>
  </si>
  <si>
    <t>UGN10-4-001-03-12</t>
  </si>
  <si>
    <t>Наконечник-гильза Е1008 1мм2 с изолированным фланцем IEK</t>
  </si>
  <si>
    <t>UGN10-001-D14-08</t>
  </si>
  <si>
    <t>Наконечник-гильза Е1008 1мм2 (желтый, 20шт) IEK</t>
  </si>
  <si>
    <t>UGN10-4-001-D14-08</t>
  </si>
  <si>
    <t>Наконечник-гильза Е10-12 10мм2 с изолированным фланцем IEK</t>
  </si>
  <si>
    <t>UGN10-010-07-12</t>
  </si>
  <si>
    <t>Наконечник-гильза Е10-12 10мм2 (слонов. кость, 20шт) IEK</t>
  </si>
  <si>
    <t>UGN10-4-010-07-12</t>
  </si>
  <si>
    <t>Наконечник-гильза Е1,0-12 (1012) 1мм2</t>
  </si>
  <si>
    <t>UGN10-001-03-12</t>
  </si>
  <si>
    <t>Наконечник-гильза Е0508 0,5мм2 с изолированным фланцем IEK</t>
  </si>
  <si>
    <t>UGN10-D05-02-08</t>
  </si>
  <si>
    <t>Наконечник-гильза Е0508 0,5мм2 (оранжевый, 20шт) IEK</t>
  </si>
  <si>
    <t>UGN10-4-D05-02-08</t>
  </si>
  <si>
    <t>10.01.01.4 Наконечники-гильзы E</t>
  </si>
  <si>
    <t>Наконечник НВИ5.5-6 вилка 4-6мм (SVS5.5-6)</t>
  </si>
  <si>
    <t>UNL10-006-6-6</t>
  </si>
  <si>
    <t>Наконечник НВИ5.5-5 вилка 4-6мм (SVS5.5-5)</t>
  </si>
  <si>
    <t>UNL10-006-6-5</t>
  </si>
  <si>
    <t>Наконечник НВИ5.5-4 вилка 4-6мм (SVS5.5-4)</t>
  </si>
  <si>
    <t>UNL10-006-6-4</t>
  </si>
  <si>
    <t>Наконечник НВИ2-6 вилка 1,5-2,5мм (SVS2-6)</t>
  </si>
  <si>
    <t>UNL10-D25-4-6</t>
  </si>
  <si>
    <t>Наконечник НВИ2-5 вилка 1,5-2,5мм (SVS2-5)</t>
  </si>
  <si>
    <t>UNL10-D25-4-5</t>
  </si>
  <si>
    <t>Наконечник НВИ2-4 вилка 1,5-2,5мм (SVS2-4)</t>
  </si>
  <si>
    <t>UNL10-D25-4-4</t>
  </si>
  <si>
    <t>Наконечник НВИ1,25-5 вилка 0,5-1,5мм (SVS1.25-5)</t>
  </si>
  <si>
    <t>UNL10-D15-4-5</t>
  </si>
  <si>
    <t>Наконечник НВИ1,25-4 вилка 0,5-1,5мм (SVS1.25-4)</t>
  </si>
  <si>
    <t>UNL10-D15-4-4</t>
  </si>
  <si>
    <t>Наконечник НВИ1,25-3 вилка 0,5-1,5мм (SV1.25-3)</t>
  </si>
  <si>
    <t>UNL10-D15-4-3</t>
  </si>
  <si>
    <t>Наконечник НBИ5.5-6 вилка 4-6мм (20 шт) IEK</t>
  </si>
  <si>
    <t>UNL10-4-006-6-6</t>
  </si>
  <si>
    <t>Наконечник НBИ5.5-5 вилка 4-6мм (20 шт) IEK</t>
  </si>
  <si>
    <t>UNL10-4-006-6-5</t>
  </si>
  <si>
    <t>Наконечник НBИ5.5-4 вилка 4-6мм (20 шт) IEK</t>
  </si>
  <si>
    <t>UNL10-4-006-6-4</t>
  </si>
  <si>
    <t>Наконечник НBИ2-6 вилка 1,5-2,5мм (20 шт) IEK</t>
  </si>
  <si>
    <t>UNL10-4-D25-4-6</t>
  </si>
  <si>
    <t>Наконечник НBИ2-5 вилка 1,5-2,5мм (20 шт) IEK</t>
  </si>
  <si>
    <t>UNL10-4-D25-4-5</t>
  </si>
  <si>
    <t>Наконечник НBИ2-4 вилка 1,5-2,5мм (20 шт) IEK</t>
  </si>
  <si>
    <t>UNL10-4-D25-4-4</t>
  </si>
  <si>
    <t>Наконечник НBИ1,25-5 вилка 0,5-1,5мм (20 шт) IEK</t>
  </si>
  <si>
    <t>UNL10-4-D15-4-5</t>
  </si>
  <si>
    <t>Наконечник НBИ1,25-4 вилка 0,5-1,5мм (20 шт) IEK</t>
  </si>
  <si>
    <t>UNL10-4-D15-4-4</t>
  </si>
  <si>
    <t>Наконечник НBИ1,25-3 вилка 0,5-1,5мм (20 шт) IEK</t>
  </si>
  <si>
    <t>UNL10-4-D15-4-3</t>
  </si>
  <si>
    <t>10.01.01.3 Наконечники изолированные НВИ</t>
  </si>
  <si>
    <t>Наконечник НКИ5.5-8 кольцо 4-6мм (RV5.5-8)</t>
  </si>
  <si>
    <t>UNL20-006-6-8</t>
  </si>
  <si>
    <t>Наконечник НКИ5.5-8 кольцо 4-6мм (20 шт) IEK</t>
  </si>
  <si>
    <t>UNL20-4-006-6-8</t>
  </si>
  <si>
    <t>Наконечник НКИ5.5-6 кольцо 4-6мм (RV5.5-6)</t>
  </si>
  <si>
    <t>UNL20-006-6-6</t>
  </si>
  <si>
    <t>Наконечник НКИ5.5-6 кольцо 4-6мм (20 шт) IEK</t>
  </si>
  <si>
    <t>UNL20-4-006-6-6</t>
  </si>
  <si>
    <t>Наконечник НКИ5.5-5 кольцо 4-6мм (RV5.5-5)</t>
  </si>
  <si>
    <t>UNL20-006-6-5</t>
  </si>
  <si>
    <t>Наконечник НКИ5.5-5 кольцо 4-6мм (20 шт) IEK</t>
  </si>
  <si>
    <t>UNL20-4-006-6-5</t>
  </si>
  <si>
    <t>Наконечник НКИ5.5-4 кольцо 4-6мм (RV5.5-4)</t>
  </si>
  <si>
    <t>UNL20-006-6-4</t>
  </si>
  <si>
    <t>Наконечник НКИ5.5-4 кольцо 4-6мм (20 шт) IEK</t>
  </si>
  <si>
    <t>UNL20-4-006-6-4</t>
  </si>
  <si>
    <t>Наконечник НКИ2-6 кольцо 1,5-2,5мм (RVS2-6)</t>
  </si>
  <si>
    <t>UNL20-D25-4-6</t>
  </si>
  <si>
    <t>Наконечник НКИ2-6 кольцо 1,5-2,5мм (20 шт) IEK</t>
  </si>
  <si>
    <t>UNL20-4-D25-4-6</t>
  </si>
  <si>
    <t>Наконечник НКИ2-5 кольцо 1,5-2,5мм (RVS2-5)</t>
  </si>
  <si>
    <t>UNL20-D25-4-5</t>
  </si>
  <si>
    <t>Наконечник НКИ2-5 кольцо 1,5-2,5мм (20 шт) IEK</t>
  </si>
  <si>
    <t>UNL20-4-D25-4-5</t>
  </si>
  <si>
    <t>Наконечник НКИ2-4 кольцо 1,5-2,5мм (RVS2-4)</t>
  </si>
  <si>
    <t>UNL20-D25-4-4</t>
  </si>
  <si>
    <t>Наконечник НКИ2-4 кольцо 1,5-2,5мм (20 шт) IEK</t>
  </si>
  <si>
    <t>UNL20-4-D25-4-4</t>
  </si>
  <si>
    <t>Наконечник НКИ2-3 кольцо 1,5-2,5мм (RV2-3)</t>
  </si>
  <si>
    <t>UNL20-D25-4-3</t>
  </si>
  <si>
    <t>Наконечник НКИ2-3 кольцо 1,5-2,5мм (20 шт) IEK</t>
  </si>
  <si>
    <t>UNL20-4-D25-4-3</t>
  </si>
  <si>
    <t>Наконечник НКИ1,25-6 кольцо 0,5-1,5мм (RVS1.25-6)</t>
  </si>
  <si>
    <t>UNL20-D15-4-6</t>
  </si>
  <si>
    <t>Наконечник НКИ1,25-6 кольцо 0,5-1,5мм (20 шт) IEK</t>
  </si>
  <si>
    <t>UNL20-4-D15-4-6</t>
  </si>
  <si>
    <t>Наконечник НКИ1,25-5 кольцо 0,5-1,5мм (RVS1.25-5)</t>
  </si>
  <si>
    <t>UNL20-D15-4-5</t>
  </si>
  <si>
    <t>Наконечник НКИ1,25-5 кольцо 0,5-1,5мм (20 шт) IEK</t>
  </si>
  <si>
    <t>UNL20-4-D15-4-5</t>
  </si>
  <si>
    <t>Наконечник НКИ1,25-4 кольцо 0,5-1,5мм (RVS1.25-4)</t>
  </si>
  <si>
    <t>UNL20-D15-4-4</t>
  </si>
  <si>
    <t>Наконечник НКИ1,25-4 кольцо 0,5-1,5мм (20 шт) IEK</t>
  </si>
  <si>
    <t>UNL20-4-D15-4-4</t>
  </si>
  <si>
    <t>Наконечник НКИ1,25-3 кольцо 0,5-1,5мм (RV1.25-3)</t>
  </si>
  <si>
    <t>UNL20-D15-4-3</t>
  </si>
  <si>
    <t>Наконечник НКИ1,25-3 кольцо 0,5-1,5мм (20 шт) IEK</t>
  </si>
  <si>
    <t>UNL20-4-D15-4-3</t>
  </si>
  <si>
    <t>10.01.01.2 Наконечники изолированные НКИ</t>
  </si>
  <si>
    <t>Наконечник НК 2,0-2,5 кольцо 5,1 мм (100 шт) IEK</t>
  </si>
  <si>
    <t>UEN30-D51-20-25</t>
  </si>
  <si>
    <t>Наконечник НК 1,0-1,5 кольцо 8,1 мм (100 шт) IEK</t>
  </si>
  <si>
    <t>UEN30-D81-10-15</t>
  </si>
  <si>
    <t>Наконечник НК 1,0-1,5 кольцо 10,4 мм (100 шт) IEK</t>
  </si>
  <si>
    <t>UEN30-D104-10-15</t>
  </si>
  <si>
    <t>Наконечник НК 0,5-2,5 кольцо 3,0 мм (100 шт) IEK</t>
  </si>
  <si>
    <t>UEN30-D30-05-25</t>
  </si>
  <si>
    <t>Наконечник НК 0,5-0,8 кольцо 6,1 мм (100 шт) IEK</t>
  </si>
  <si>
    <t>UEN30-D61-05-08</t>
  </si>
  <si>
    <t>Наконечник НК 0,5-0,8 кольцо 5,1 мм (100 шт) IEK</t>
  </si>
  <si>
    <t>UEN30-D51-05-08</t>
  </si>
  <si>
    <t>Наконечник НК 0,5-0,8 кольцо 4,4 мм (100 шт) IEK</t>
  </si>
  <si>
    <t>UEN30-D44-05-08</t>
  </si>
  <si>
    <t>Наконечник НК 0,5-0,8 кольцо 3,1 мм (100 шт) IEK</t>
  </si>
  <si>
    <t>UEN30-D31-05-08</t>
  </si>
  <si>
    <t>10.01.01.1 Наконечники медные НК</t>
  </si>
  <si>
    <t>Цена,
 база грн.</t>
  </si>
  <si>
    <t>Клема лепесnкова кiльцева H-6</t>
  </si>
  <si>
    <t>Клема лепесnкова кiльцева H-5</t>
  </si>
  <si>
    <t>Клема лепесnкова кiльцева H-4</t>
  </si>
  <si>
    <t>Клема лепесnкова кiльцева H-3</t>
  </si>
  <si>
    <t>Наконечник лепесковый разрезной (holes)</t>
  </si>
  <si>
    <t>Коннектор плоский без ізоляції "мама" DJ623-6.3С (0,3мм) (2-2,5/6,3-0,5)</t>
  </si>
  <si>
    <t>Коннектор плоский без ізоляції "мама" DJ623-6.3B (0,3мм) (1-1,5/6,3-0,5)</t>
  </si>
  <si>
    <t>Коннектор плоский без ізоляції "мама" DJ623-6.3С (2-2,5/6,3-0,5)</t>
  </si>
  <si>
    <t>Коннектор плоский без ізоляції "мама" DJ623-6.3B (1-1,5/6,3-0,5)</t>
  </si>
  <si>
    <t>Коннектор плоский без ізоляції "мама" DJ623-6.3A (0,5-0,8/6,3-0,5)</t>
  </si>
  <si>
    <t>Коннектор плоский без ізоляції "мама" DJ623-4.8B (1-1,5/4,8-0,5)</t>
  </si>
  <si>
    <t>Коннектор плоский без ізоляції "мама" DJ623-4.8А (0,5-0,8/4,8-0,5)</t>
  </si>
  <si>
    <t>Коннектор плоский без ізоляції "мама" DJ623-2.8B (1-1,5/2,8-0,5)</t>
  </si>
  <si>
    <t>Коннектор плоский без ізоляції "мама" DJ623-2.8A (0,5-0,8/2,8-0,5)</t>
  </si>
  <si>
    <t>"Мама"</t>
  </si>
  <si>
    <t>Коннектор плоский без ізоляції "папа" DJ611-6.3C (2-2,5/6,3-0,5)</t>
  </si>
  <si>
    <t>Коннектор плоский без ізоляції "папа" DJ611-6.3B (1-1,5/6,3-0,5)</t>
  </si>
  <si>
    <r>
      <t xml:space="preserve">Коннектор плоский без ізоляції "папа" DJ611-6.3С </t>
    </r>
    <r>
      <rPr>
        <b/>
        <sz val="12"/>
        <color indexed="8"/>
        <rFont val="Arial"/>
        <family val="2"/>
        <charset val="204"/>
      </rPr>
      <t>20мм</t>
    </r>
    <r>
      <rPr>
        <sz val="12"/>
        <color indexed="8"/>
        <rFont val="Arial"/>
        <family val="2"/>
        <charset val="204"/>
      </rPr>
      <t xml:space="preserve"> (2-2,5/6,3-0,5)</t>
    </r>
  </si>
  <si>
    <r>
      <t xml:space="preserve">Коннектор плоский без ізоляції "папа" DJ611-6.3B </t>
    </r>
    <r>
      <rPr>
        <b/>
        <sz val="12"/>
        <color indexed="8"/>
        <rFont val="Arial"/>
        <family val="2"/>
        <charset val="204"/>
      </rPr>
      <t>20мм</t>
    </r>
    <r>
      <rPr>
        <sz val="12"/>
        <color indexed="8"/>
        <rFont val="Arial"/>
        <family val="2"/>
        <charset val="204"/>
      </rPr>
      <t xml:space="preserve"> (1-1,5/6,3-0,5)</t>
    </r>
  </si>
  <si>
    <t>Коннектор плоский без ізоляції "папа" DJ611-6.3A (0,5-0,8/6,3-0,5)</t>
  </si>
  <si>
    <t>Коннектор плоский без ізоляції "папа" DJ611-4.8B (1-1,5/4,8-0,5)</t>
  </si>
  <si>
    <t>Коннектор плоский без ізоляції "папа" DJ611-4.8А (0,5-0,8/4,8-0,5)</t>
  </si>
  <si>
    <t>Коннектор плоский без ізоляції "папа" DJ611-2.8B (1-1,5/2,8-0,5)</t>
  </si>
  <si>
    <t>Коннектор плоский без ізоляції "папа" DJ611-2.8А (0,5-0,8/2,8-0,5)</t>
  </si>
  <si>
    <t>"Папа"</t>
  </si>
  <si>
    <t>Коннектори плоскі без ізоляції DJ 6 (611 и 623)</t>
  </si>
  <si>
    <t>Коннектор круглий без ізоляції "мама" DJ221-4B (1-1,5/4)</t>
  </si>
  <si>
    <t>Коннектор круглий без ізоляції "мама" DJ221-4А (0,5-0,8/4)</t>
  </si>
  <si>
    <t>Коннектор круглий без ізоляції "мама" DJ221-3,5B (1-1,5/3,5)</t>
  </si>
  <si>
    <t>Коннектор круглий без ізоляції "мама" DJ221-3,5А (0,5-0,8/3,5)</t>
  </si>
  <si>
    <t>Коннектор круглий без ізоляції "мама" DJ221-2,3B (1-1,5/2,3)</t>
  </si>
  <si>
    <t>Коннектор круглий без ізоляції "мама" DJ221-2,3А (0,5-0,8/2,3)</t>
  </si>
  <si>
    <t>"Мама", (221)</t>
  </si>
  <si>
    <t>Коннектор круглий без ізоляції "папа" DJ211-4B (1-1,5/4)</t>
  </si>
  <si>
    <t>Коннектор круглий без ізоляції "папа" DJ211-4А (0,5-0,8/4)</t>
  </si>
  <si>
    <t>Коннектор круглий без ізоляції "папа" DJ211-3,5B (1-1,5/3,5)</t>
  </si>
  <si>
    <t>Коннектор круглий без ізоляції "папа" DJ211-3,5А (0,5-0,8/3,5)</t>
  </si>
  <si>
    <t>"Папа", (211)</t>
  </si>
  <si>
    <t>Коннектори круглі без ізоляції DJ 2 (211 и 221)</t>
  </si>
  <si>
    <t>Наконечник вилковий без ізоляції DJ441-8C (2-2,5/8,2)</t>
  </si>
  <si>
    <t>Наконечник вилковий без ізоляції DJ441-8B (1-1,5/8,2)</t>
  </si>
  <si>
    <t>Наконечник вилковий без ізоляції DJ441-8А (0,5-0,8/8,2)</t>
  </si>
  <si>
    <t>Наконечник вилковий без ізоляції DJ441-6В (1-1,5/6,2)</t>
  </si>
  <si>
    <t>Наконечник вилковий без ізоляції DJ441-6A (0,5-0,8/6,2)</t>
  </si>
  <si>
    <t>Наконечник вилковий без ізоляції DJ441-5В (1-1,5/5,2)</t>
  </si>
  <si>
    <t>Наконечник вилковий без ізоляції DJ441-5A (0,5-0,8/5,2)</t>
  </si>
  <si>
    <t>Наконечник вилковий без ізоляції DJ441-4В (1-1,5/4,5)</t>
  </si>
  <si>
    <t>Наконечник вилковий без ізоляції DJ441-4A (0,5-0,8/4,5)</t>
  </si>
  <si>
    <t>Наконечник вилковий без ізоляції DJ441-3В (1-1,5/3,5)</t>
  </si>
  <si>
    <t>Наконечник вилковий без ізоляції DJ441-3A (0,5-0,8/3,5)</t>
  </si>
  <si>
    <t>Наконечники вилковий без ізоляції DJ 441</t>
  </si>
  <si>
    <t>Наконечник кільцевий без ізоляції DJ431-10C (2-2,5/10,2)</t>
  </si>
  <si>
    <t>Наконечник кільцевий без ізоляції DJ431-10B (1-1,5/10,2)</t>
  </si>
  <si>
    <t>Наконечник кільцевий без ізоляції DJ431-10А (0,5-0,8/10,2)</t>
  </si>
  <si>
    <t>Наконечник кільцевий без ізоляції DJ431-8C (2-2,5/8,2)</t>
  </si>
  <si>
    <t>Наконечник кільцевий без ізоляції DJ431-8B (1-1,5/8,2)</t>
  </si>
  <si>
    <t>Наконечник кільцевий без ізоляції DJ431-8А (0,5-0,8/8,2)</t>
  </si>
  <si>
    <t>Наконечник кільцевий без ізоляції DJ431-6C (2-2,5/6,2)</t>
  </si>
  <si>
    <t>Наконечник кільцевий без ізоляції DJ431-6В (1-1,5/6,2)</t>
  </si>
  <si>
    <t>Наконечник кільцевий без ізоляції DJ431-6A (0,5-0,8/6,2)</t>
  </si>
  <si>
    <t>Наконечник кільцевий без ізоляції DJ431-5C (2-2,5/5,2)</t>
  </si>
  <si>
    <t>Наконечник кільцевий без ізоляції DJ431-5В (1-1,5/5,2)</t>
  </si>
  <si>
    <t>Наконечник кільцевий без ізоляції DJ431-5A (0,5-0,8/5,2)</t>
  </si>
  <si>
    <t>Наконечник кільцевий без ізоляції DJ431-4С (2-2,5/4,5)</t>
  </si>
  <si>
    <t>Наконечник кільцевий без ізоляції DJ431-4В (1-1,5/4,5)</t>
  </si>
  <si>
    <t>Наконечник кільцевий без ізоляції DJ431-4A (0,5-0,8/4,5)</t>
  </si>
  <si>
    <t>Наконечник кільцевий без ізоляції DJ431-4В (1-1,5/4,5) Короткий</t>
  </si>
  <si>
    <t>Наконечник кільцевий без ізоляції DJ431-3В (1-1,5/3,5)</t>
  </si>
  <si>
    <t>Наконечник кільцевий без ізоляції DJ431-3A (0,5-0,8/3,5)</t>
  </si>
  <si>
    <t>Наконечник кільцевий без ізоляції DJ431 Y3-2,5 (0,5-2,5/3,2)</t>
  </si>
  <si>
    <t>Наконечники кільцеві без ізоляції DJ 431</t>
  </si>
  <si>
    <t>Наконечник втулковий без ізоляції EN 25/16</t>
  </si>
  <si>
    <t>Наконечник втулковий без ізоляції EN 16/12</t>
  </si>
  <si>
    <t>Наконечник втулковий без ізоляції EN 10/12</t>
  </si>
  <si>
    <t>Наконечник втулковий без ізоляції EN 6/12</t>
  </si>
  <si>
    <t>Наконечник втулковий без ізоляції EN 6/10</t>
  </si>
  <si>
    <t>Наконечник втулковий без ізоляції EN 4/12</t>
  </si>
  <si>
    <t>Наконечник втулковий без ізоляції EN 4/9</t>
  </si>
  <si>
    <t>Наконечник втулковий без ізоляції EN 2,5/12</t>
  </si>
  <si>
    <t>Наконечник втулковий без ізоляції EN 2,5/10</t>
  </si>
  <si>
    <t>Наконечник втулковий без ізоляції EN 2,5/7</t>
  </si>
  <si>
    <t>Наконечник втулковий без ізоляції EN 1,5/12</t>
  </si>
  <si>
    <t>Наконечник втулковий без ізоляції EN 1,5/10</t>
  </si>
  <si>
    <t>Наконечник втулковий без ізоляції EN 1,5/7</t>
  </si>
  <si>
    <t>Наконечник втулковий без ізоляції EN 1/12</t>
  </si>
  <si>
    <t>Наконечник втулковий без ізоляції EN 1/10</t>
  </si>
  <si>
    <t>Наконечник втулковий без ізоляції EN 1/8</t>
  </si>
  <si>
    <t>Наконечник втулковий без ізоляції EN 1/6</t>
  </si>
  <si>
    <t>Наконечник втулковий без ізоляції EN 0,75/12</t>
  </si>
  <si>
    <t>Наконечник втулковий без ізоляції EN 0,75/10</t>
  </si>
  <si>
    <t>Наконечник втулковий без ізоляції EN 0,75/8</t>
  </si>
  <si>
    <t>Наконечник втулковий без ізоляції EN 0,75/6</t>
  </si>
  <si>
    <t>Наконечник втулковий без ізоляції EN 0,5/12</t>
  </si>
  <si>
    <t>Наконечник втулковий без ізоляції EN 0,5/10</t>
  </si>
  <si>
    <t>Наконечник втулковий без ізоляції EN 0,5/8</t>
  </si>
  <si>
    <t>Наконечник втулковий без ізоляції EN 0,5/6</t>
  </si>
  <si>
    <t>Наконечники втулкові без ізоляції EN</t>
  </si>
  <si>
    <t>Наконечник втулковий з ізоляцією для 2х проводів TE 16/14</t>
  </si>
  <si>
    <t>Наконечник втулковий з ізоляцією для 2х проводів TE 10/14</t>
  </si>
  <si>
    <t>Наконечник втулковий з ізоляцією для 2х проводів TE 6/14</t>
  </si>
  <si>
    <t>Наконечник втулковий з ізоляцією для 2х проводів TE 4/12</t>
  </si>
  <si>
    <t>Наконечник втулковий з ізоляцією для 2х проводів TE 2,5/12</t>
  </si>
  <si>
    <t>Наконечник втулковий з ізоляцією для 2х проводів TE 2,5/10</t>
  </si>
  <si>
    <t>Наконечник втулковий з ізоляцією для 2х проводів TE 1,5/12</t>
  </si>
  <si>
    <t>Наконечник втулковий з ізоляцією для 2х проводів TE 1,5/8</t>
  </si>
  <si>
    <t>Наконечник втулковий з ізоляцією для 2х проводів TE 1/10</t>
  </si>
  <si>
    <t>Наконечник втулковий з ізоляцією для 2х проводів TE 1/8</t>
  </si>
  <si>
    <t>Наконечник втулковий з ізоляцією для 2х проводів TE 0,75/10</t>
  </si>
  <si>
    <t>Наконечник втулковий з ізоляцією для 2х проводів TE 0,75/8</t>
  </si>
  <si>
    <t>Наконечник втулковий з ізоляцією для 2х проводів TE 0,5/8</t>
  </si>
  <si>
    <t>Наконечники втулкові з ізоляцією для 2х проводів TE</t>
  </si>
  <si>
    <t>Наконечник втулковий з ізоляцією НВ 150/27</t>
  </si>
  <si>
    <t>Наконечник втулковий з ізоляцією НВ 120/32</t>
  </si>
  <si>
    <t>Наконечник втулковий з ізоляцією НВ 120/27</t>
  </si>
  <si>
    <t>Наконечник втулковий з ізоляцією НВ 95/25</t>
  </si>
  <si>
    <t>Наконечник втулковий з ізоляцією НВ 70/27</t>
  </si>
  <si>
    <t>Наконечник втулковий з ізоляцією НВ 70/25</t>
  </si>
  <si>
    <t>Наконечник втулковий з ізоляцією НВ 50/25</t>
  </si>
  <si>
    <t>Наконечник втулковий з ізоляцією НВ 50/22</t>
  </si>
  <si>
    <t>Наконечник втулковий з ізоляцією НВ 35/25</t>
  </si>
  <si>
    <t>Наконечник втулковий з ізоляцією НВ 35/22</t>
  </si>
  <si>
    <t>Наконечник втулковий з ізоляцією НВ 35/18</t>
  </si>
  <si>
    <t>Наконечник втулковий з ізоляцією НВ 35/16</t>
  </si>
  <si>
    <t>Наконечник втулковий з ізоляцією НВ 25/22</t>
  </si>
  <si>
    <t>Наконечник втулковий з ізоляцією НВ 25/18</t>
  </si>
  <si>
    <t>Наконечник втулковий з ізоляцією НВ 25/16</t>
  </si>
  <si>
    <t>Наконечник втулковий з ізоляцією НВ 25/12</t>
  </si>
  <si>
    <t>Наконечник втулковий з ізоляцією НВ 16/18</t>
  </si>
  <si>
    <t>Наконечник втулковий з ізоляцією НВ 16/12</t>
  </si>
  <si>
    <t>Наконечник втулковий з ізоляцією НВ 10/18</t>
  </si>
  <si>
    <t>Наконечник втулковий з ізоляцією НВ 10/12</t>
  </si>
  <si>
    <t>Наконечник втулковий з ізоляцією НВ 6/18</t>
  </si>
  <si>
    <t>Наконечник втулковий з ізоляцією НВ 6/12</t>
  </si>
  <si>
    <t>Наконечник втулковий з ізоляцією НВ 4/18</t>
  </si>
  <si>
    <t>Наконечник втулковий з ізоляцією НВ 4/12</t>
  </si>
  <si>
    <t>Наконечник втулковий з ізоляцією НВ 4/10</t>
  </si>
  <si>
    <t>Наконечник втулковий з ізоляцією НВ 2,5/18</t>
  </si>
  <si>
    <t>Наконечник втулковий з ізоляцією НВ 2,5/12</t>
  </si>
  <si>
    <t>Наконечник втулковий з ізоляцією НВ 2,5/10</t>
  </si>
  <si>
    <t>Наконечник втулковий з ізоляцією НВ 2,5/8</t>
  </si>
  <si>
    <t>Наконечник втулковий з ізоляцією НВ 1,5/18</t>
  </si>
  <si>
    <t>Наконечник втулковий з ізоляцією НВ 1,5/12</t>
  </si>
  <si>
    <t>Наконечник втулковий з ізоляцією НВ 1,5/10</t>
  </si>
  <si>
    <t>Наконечник втулковий з ізоляцією НВ 1,5/8</t>
  </si>
  <si>
    <t>Наконечник втулковий з ізоляцією НВ 1/18</t>
  </si>
  <si>
    <t>Наконечник втулковий з ізоляцією НВ 1/12</t>
  </si>
  <si>
    <t>Наконечник втулковий з ізоляцією НВ 1/10</t>
  </si>
  <si>
    <t>Наконечник втулковий з ізоляцією НВ 1/8</t>
  </si>
  <si>
    <t>Наконечник втулковий з ізоляцією НВ 0,75/18</t>
  </si>
  <si>
    <t>Наконечник втулковий з ізоляцією НВ 0,75/12</t>
  </si>
  <si>
    <t>Наконечник втулковий з ізоляцією НВ 0,75/10</t>
  </si>
  <si>
    <t>Наконечник втулковий з ізоляцією НВ 0,75/8</t>
  </si>
  <si>
    <t>Наконечник втулковий з ізоляцією НВ 0,5/12</t>
  </si>
  <si>
    <t>Наконечник втулковий з ізоляцією НВ 0,5/10</t>
  </si>
  <si>
    <t>Наконечник втулковий з ізоляцією НВ 0,5/8</t>
  </si>
  <si>
    <t>Наконечник втулковий з ізоляцією НВ 0,5/6</t>
  </si>
  <si>
    <t>Наконечники втулкові з ізоляцією НВ (аналог НШВІ)</t>
  </si>
  <si>
    <t>Гільза з'єднувальна ізольована BV 5,5 (4-6)</t>
  </si>
  <si>
    <t>Гільза з'єднувальна ізольована BV 2 (1,5-2,5)</t>
  </si>
  <si>
    <t>Гільза з'єднувальна ізольована BV 1,25 (0,5-1,5)</t>
  </si>
  <si>
    <t>Гільзи з'єднувальні ізольовані BV</t>
  </si>
  <si>
    <t>Наконечник штирьовий круглий з ізоляцією PTV 5,5-13 (4-6/13)</t>
  </si>
  <si>
    <t>Наконечник штирьовий круглий з ізоляцією PTV 2-18 (1,5-2,5/18)</t>
  </si>
  <si>
    <t>Наконечник штирьовий круглий з ізоляцією PTV 2-13 (1,5-2,5/13)</t>
  </si>
  <si>
    <t>Наконечник штирьовий круглий з ізоляцією PTV 2-12 (1,5-2,5/12)</t>
  </si>
  <si>
    <t>Наконечник штирьовий круглий з ізоляцією PTV 2-10 (1,5-2,5/10)</t>
  </si>
  <si>
    <t>Наконечник штирьовий круглий з ізоляцією PTV 2-9 (1,5-2,5/9)</t>
  </si>
  <si>
    <t>Наконечник штирьовий круглий з ізоляцією PTV 1,25-18 (0,5-1,5/18)</t>
  </si>
  <si>
    <t>Наконечник штирьовий круглий з ізоляцією PTV 1,25-13 (0,5-1,5/13)</t>
  </si>
  <si>
    <t>Наконечник штирьовий круглий з ізоляцією PTV 1,25-12 (0,5-1,5/12)</t>
  </si>
  <si>
    <t>Наконечник штирьовий круглий з ізоляцією PTV 1,25-10 (0,5-1,5/10)</t>
  </si>
  <si>
    <t>Наконечник штирьовий круглий з ізоляцією PTV 1,25-9 (0,5-1,5/9)</t>
  </si>
  <si>
    <t>Наконечники штирьові круглі з ізоляцією PTV</t>
  </si>
  <si>
    <t>Коннектор круглий з ізоляцією "мама" FPD 5,5-195 (4-6)</t>
  </si>
  <si>
    <t>Коннектор круглий з ізоляцією "мама" FPD 2-156 (1,5-2,5)</t>
  </si>
  <si>
    <t>Коннектор круглий з ізоляцією "мама" FPD 1,25-156 (0,5-1,5)</t>
  </si>
  <si>
    <t>Коннектори круглі з ізоляцією FPD (мама)</t>
  </si>
  <si>
    <t>Коннектор круглий з ізоляцією "папа" MPD 5,5-195 (4-6)</t>
  </si>
  <si>
    <t>Коннектор круглий з ізоляцією "папа" MPD 2-156 (1,5-2,5)</t>
  </si>
  <si>
    <t>Коннектор круглий з ізоляцією "папа" MPD 1,25-156 (0,5-1,5)</t>
  </si>
  <si>
    <t>Коннектори круглі з ізоляцією MPD (папа)</t>
  </si>
  <si>
    <t>Наконечник штирьовий плоский з ізоляцією DBV 5,5-18 (4-6/18)</t>
  </si>
  <si>
    <t>Наконечник штирьовий плоский з ізоляцією DBV 5,5-14 (4-6/14)</t>
  </si>
  <si>
    <t>Наконечник штирьовий плоский з ізоляцією DBV 5,5-10 (4-6/10)</t>
  </si>
  <si>
    <t>Наконечник штирьовий плоский з ізоляцією DBV 2-18 (1,5-2,5/18)</t>
  </si>
  <si>
    <t>Наконечник штирьовий плоский з ізоляцією DBV 2-14 (1,5-2,5/14)</t>
  </si>
  <si>
    <t>Наконечник штирьовий плоский з ізоляцією DBV 2-9 (1,5-2,5/9)</t>
  </si>
  <si>
    <t>Наконечник штирьовий плоский з ізоляцією DBV 1,25-18 (0,5-1,5/18)</t>
  </si>
  <si>
    <t>Наконечник штирьовий плоский з ізоляцією DBV 1,25-14 (0,5-1,5/14)</t>
  </si>
  <si>
    <t>Наконечник штирьовий плоский з ізоляцією DBV 1,25-11 (0,5-1,5/11)</t>
  </si>
  <si>
    <t>Наконечник штирьовий плоский з ізоляцією DBV 1,25-10 (0,5-1,5/10)</t>
  </si>
  <si>
    <t>Наконечники штирьові плоскі з ізоляцією DBV</t>
  </si>
  <si>
    <t>Коннектор плоский повністю ізольований "папа" MDFN 5,5-250 (4-6/6,3-0,8)</t>
  </si>
  <si>
    <t>Коннектор плоский повністю ізольований "папа" MDFN 2-250 (1,5-2,5/6,3-0,8)</t>
  </si>
  <si>
    <t>Коннектор плоский повністю ізольований "папа" MDFN 1,25-250 (0,5-1,5/6,3-0,8)</t>
  </si>
  <si>
    <t>Коннектори плоскі повністю ізольований MDFN (папа)</t>
  </si>
  <si>
    <t>Коннектор плоский повністю ізольований "мама" FDFN 5,5-250 (4-6/6,3-0,8)</t>
  </si>
  <si>
    <t>Коннектор плоский повністю ізольований "мама" FDFN 2-250 (1,5-2,5/6,3-0,8)</t>
  </si>
  <si>
    <t>Коннектор плоский повністю ізольований "мама" FDFN 1,25-250 (0,5-1,5/6,3-0,8)</t>
  </si>
  <si>
    <t>Коннектори плоскі повністю ізольований FDFN (мама)</t>
  </si>
  <si>
    <t>Коннектор плоский з ізоляцією "мама-папа" PBDD 5,5-250 (4-6/6,3-0,8)</t>
  </si>
  <si>
    <t>Коннектор плоский з ізоляцією "мама-папа" PBDD 2-250 (1,5-2,5/6,3-0,8)</t>
  </si>
  <si>
    <t>Коннектор плоский з ізоляцією "мама-папа" PBDD 1,25-250 (0,5-1,5/6,3-0,8)</t>
  </si>
  <si>
    <t>Коннектори плоскі з ізоляцією PBDD (мама-папа)</t>
  </si>
  <si>
    <t>Коннектор плоский повністю ізольований "мама" FDFD 5,5-250(8) (4-6/6,3-0,8)</t>
  </si>
  <si>
    <t>Коннектор плоский повністю ізольований "мама" FDFD 2-250(8) (1,5-2,5/6,3-0,8)</t>
  </si>
  <si>
    <t>Коннектор плоский повністю ізольований "мама" FDFD 2-187(8) (1,5-2,5/4,8-0,8)</t>
  </si>
  <si>
    <t>Коннектор плоский повністю ізольований "мама" FDFD 2-187(5) (1,5-2,5/4,8-0,5)</t>
  </si>
  <si>
    <t>Коннектор плоский повністю ізольований "мама" FDFD 1,25-250(8) (0,5-1,5/6,3-0,8)</t>
  </si>
  <si>
    <t>Коннектор плоский повністю ізольований "мама" FDFD 1,25-187(8) (0,5-1,5/4,8-0,8)</t>
  </si>
  <si>
    <t>Коннектор плоский повністю ізольований "мама" FDFD 1,25-187(5) (0,5-1,5/4,8-0,5)</t>
  </si>
  <si>
    <t>Коннектори плоскі повністю ізольовані FDFD (мама)</t>
  </si>
  <si>
    <t>Коннектор плоский з ізоляцією "папа" MDD 5,5-250(8) (4-6/6,3-0,8)</t>
  </si>
  <si>
    <t>Коннектор плоский з ізоляцією "папа" MDD 2-250(8) (1,5-2,5/6,3-0,8)</t>
  </si>
  <si>
    <t>Коннектор плоский з ізоляцією "папа" MDD 2-187(8) (1,5-2,5/4,8-0,8)</t>
  </si>
  <si>
    <t>Коннектор плоский з ізоляцією "папа" MDD 2-110(8) (1,5-2,5/2,8-0,8)</t>
  </si>
  <si>
    <t>Коннектор плоский з ізоляцією "папа" MDD 1,25-250(8) (0,5-1,5/6,3-0,8)</t>
  </si>
  <si>
    <t>Коннектор плоский з ізоляцією "папа" MDD 1,25-187(8) (0,5-1,5/4,8-0,8)</t>
  </si>
  <si>
    <t>Коннектор плоский з ізоляцією "папа" MDD 1,25-110(8) (0,5-1,5/2,8-0,8)</t>
  </si>
  <si>
    <t>Коннектори плоскі з ізоляцією MDD (папа)</t>
  </si>
  <si>
    <t>Коннектор плоский з ізоляцією "мама" FDD 5,5-250(8) (4-6/6,3-0,8)</t>
  </si>
  <si>
    <t>Коннектор плоский з ізоляцією "мама" FDD 5,5-187(8) (4-6/4,8-0,8)</t>
  </si>
  <si>
    <t>Коннектор плоский з ізоляцією "мама" FDD 2-250(8) (1,5-2,5/6,3-0,8)</t>
  </si>
  <si>
    <t>Коннектор плоский з ізоляцією "мама" FDD 2-187(8) (1,5-2,5/4,8-0,8)</t>
  </si>
  <si>
    <t>Коннектор плоский з ізоляцією "мама" FDD 2-187(5) (1,5-2,5/4,8-0,5)</t>
  </si>
  <si>
    <t>Коннектор плоский з ізоляцією "мама" FDD 2-110(8) (1,5-2,5/2,8-0,8)</t>
  </si>
  <si>
    <t>Коннектор плоский з ізоляцією "мама" FDD 2-110(5) (1,5-2,5/2,8-0,5)</t>
  </si>
  <si>
    <t>Коннектор плоский з ізоляцією "мама" FDD 1,25-250(8) (0,5-1,5/6,3-0,8)</t>
  </si>
  <si>
    <t>Коннектор плоский з ізоляцією "мама" FDD 1,25-187(8) (0,5-1,5/4,8-0,8)</t>
  </si>
  <si>
    <t>Коннектор плоский з ізоляцією "мама" FDD 1,25-187(5) (0,5-1,5/4,8-0,5)</t>
  </si>
  <si>
    <t>Коннектор плоский з ізоляцією "мама" FDD 1,25-110(8) (0,5-1,5/2,8-0,8)</t>
  </si>
  <si>
    <t>Коннектор плоский з ізоляцією "мама" FDD 1,25-110(5) (0,5-1,5/2,8-0,5)</t>
  </si>
  <si>
    <t>Коннектори плоскі з ізоляцією FDD (мама)</t>
  </si>
  <si>
    <t>Наконечник вилковий без ізоляції SNB 5,5-8 (4-6/8)</t>
  </si>
  <si>
    <t>Наконечник вилковий без ізоляції SNB 5,5-6 (4-6/6)</t>
  </si>
  <si>
    <t>Наконечник вилковий без ізоляції SNB 5,5-5 (4-6/5)</t>
  </si>
  <si>
    <t>Наконечник вилковий без ізоляції SNB 5,5-4 (4-6/4)</t>
  </si>
  <si>
    <t>Наконечник вилковий без ізоляції SNB 2-6 (1,5-2,5/6)</t>
  </si>
  <si>
    <t>Наконечник вилковий без ізоляції SNB 2-5 (1,5-2,5/5)</t>
  </si>
  <si>
    <t>Наконечник вилковий без ізоляції SNB 2-4 (1,5-2,5/4)</t>
  </si>
  <si>
    <t>Наконечник вилковий без ізоляції SNB 2-3 (1,5-2,5/3)</t>
  </si>
  <si>
    <t>Наконечник вилковий без ізоляції SNB 1.25-8 (0,5-1,5/8)</t>
  </si>
  <si>
    <t>Наконечник вилковий без ізоляції SNB 1.25-6 (0,5-1,5/6)</t>
  </si>
  <si>
    <t>Наконечник вилковий без ізоляції SNB 1.25-5 (0,5-1,5/5)</t>
  </si>
  <si>
    <t>Наконечник вилковий без ізоляції SNB 1.25-4 (0,5-1,5/4)</t>
  </si>
  <si>
    <t>Наконечник вилковий без ізоляції SNB 1.25-3 (0,5-1,5/3)</t>
  </si>
  <si>
    <t>Наконечники вилкові без ізоляції SNB</t>
  </si>
  <si>
    <t>Наконечник вилковий з ізоляцією SV 5,5-8 (4-6/8)</t>
  </si>
  <si>
    <t>Наконечник вилковий з ізоляцією SV 5,5-6 (4-6/6)</t>
  </si>
  <si>
    <t>Наконечник вилковий з ізоляцією SV 5,5-5 (4-6/5)</t>
  </si>
  <si>
    <t>Наконечник вилковий з ізоляцією SV 5,5-4 (4-6/4)</t>
  </si>
  <si>
    <t>Наконечник вилковий з ізоляцією SV 3,5-6 (2,5-4/6)</t>
  </si>
  <si>
    <t>Наконечник вилковий з ізоляцією SV 3,5-5 (2,5-4/5)</t>
  </si>
  <si>
    <t>Наконечник вилковий з ізоляцією SV 3,5-4 (2,5-4/4)</t>
  </si>
  <si>
    <t>Наконечник вилковий з ізоляцією SV 2-6 (1,5-2,5/6)</t>
  </si>
  <si>
    <t>Наконечник вилковий з ізоляцією SV 2-5 (1,5-2,5/5)</t>
  </si>
  <si>
    <t>Наконечник вилковий з ізоляцією SV 2-4 (1,5-2,5/4)</t>
  </si>
  <si>
    <t>Наконечник вилковий з ізоляцією SV 2-3 (1,5-2,5/3)</t>
  </si>
  <si>
    <t>Наконечник вилковий з ізоляцією SV 1.25-6 (0,5-1,5/6)</t>
  </si>
  <si>
    <t>Наконечник вилковий з ізоляцією SV 1.25-5 (0,5-1,5/5)</t>
  </si>
  <si>
    <t>Наконечник вилковий з ізоляцією SV 1.25-4 (0,5-1,5/4)</t>
  </si>
  <si>
    <t>Наконечник вилковий з ізоляцією SV 1.25-3 (0,5-1,5/3)</t>
  </si>
  <si>
    <t>Наконечники вилкові з ізоляцією SV</t>
  </si>
  <si>
    <t>Наконечник кільцевий з ізоляцією RV 8/12 (10/12)</t>
  </si>
  <si>
    <t>Наконечник кільцевий з ізоляцією RV 8/10 (10/10)</t>
  </si>
  <si>
    <t>Наконечник кільцевий з ізоляцією RV 8/8 (10/8)</t>
  </si>
  <si>
    <t>Наконечник кільцевий з ізоляцією RV 8/6 (10/6)</t>
  </si>
  <si>
    <t>Наконечник кільцевий з ізоляцією RV 8/5 (10/5)</t>
  </si>
  <si>
    <t>Наконечник кільцевий з ізоляцією RV 8/4 (10/4)</t>
  </si>
  <si>
    <t>Наконечник кільцевий з ізоляцією RV 5,5-12 (4-6/12)</t>
  </si>
  <si>
    <t>Наконечник кільцевий з ізоляцією RV 5,5-10 (4-6/10)</t>
  </si>
  <si>
    <t>Наконечник кільцевий з ізоляцією RV 5,5-8 (4-6/8)</t>
  </si>
  <si>
    <t>Наконечник кільцевий з ізоляцією RV 5,5-6 (4-6/6)</t>
  </si>
  <si>
    <t>Наконечник кільцевий з ізоляцією RV 5,5-5 (4-6/5)</t>
  </si>
  <si>
    <t>Наконечник кільцевий з ізоляцією RV 5,5-4 (4-6/4)</t>
  </si>
  <si>
    <t>Наконечник кільцевий з ізоляцією RV 5,5-3 (4-6/3)</t>
  </si>
  <si>
    <t>Наконечник кільцевий з ізоляцією RV 3,5-10 (2,5-4/10)</t>
  </si>
  <si>
    <t>Наконечник кільцевий з ізоляцією RV 3,5-8 (2,5-4/8)</t>
  </si>
  <si>
    <t>Наконечник кільцевий з ізоляцією RV 3,5-6 (2,5-4/6)</t>
  </si>
  <si>
    <t>Наконечник кільцевий з ізоляцією RV 3,5-5 (2,5-4/5)</t>
  </si>
  <si>
    <t>Наконечник кільцевий з ізоляцією RV 3,5-4 (2,5-4/4)</t>
  </si>
  <si>
    <t>Наконечник кільцевий з ізоляцією RV 2-12 (1,5-2,5/12)</t>
  </si>
  <si>
    <t>Наконечник кільцевий з ізоляцією RV 2-10 (1,5-2,5/10)</t>
  </si>
  <si>
    <t>Наконечник кільцевий з ізоляцією RV 2-8 (1,5-2,5/8)</t>
  </si>
  <si>
    <t>Наконечник кільцевий з ізоляцією RV 2-6 (1,5-2,5/6)</t>
  </si>
  <si>
    <t>Наконечник кільцевий з ізоляцією RV 2-5 (1,5-2,5/5)</t>
  </si>
  <si>
    <t>Наконечник кільцевий з ізоляцією RV 2-4 (1,5-2,5/4)</t>
  </si>
  <si>
    <t>Наконечник кільцевий з ізоляцією RV 2-3 (1,5-2,5/3)</t>
  </si>
  <si>
    <t>Наконечник кільцевий з ізоляцією RV 1,25-12 (0,5-1,5/12)</t>
  </si>
  <si>
    <t>Наконечник кільцевий з ізоляцією RV 1,25-10 (0,5-1,5/10)</t>
  </si>
  <si>
    <t>Наконечник кільцевий з ізоляцією RV 1,25-8 (0,5-1,5/8)</t>
  </si>
  <si>
    <t>Наконечник кільцевий з ізоляцією RV 1,25-6 (0,5-1,5/6)</t>
  </si>
  <si>
    <t>Наконечник кільцевий з ізоляцією RV 1,25-5 (0,5-1,5/5)</t>
  </si>
  <si>
    <t>Наконечник кільцевий з ізоляцією RV 1,25-4 (0,5-1,5/4)</t>
  </si>
  <si>
    <t>Наконечник кільцевий з ізоляцією RV 1,25-3 (0,5-1,5/3)</t>
  </si>
  <si>
    <t>Наконечники кільцеві з ізоляцією RV</t>
  </si>
  <si>
    <t>Наконечник кільцевий без ізоляції RNB 5,5-12 (4-6/12)</t>
  </si>
  <si>
    <t>Наконечник кільцевий без ізоляції RNB 5,5-10 (4-6/10)</t>
  </si>
  <si>
    <t>Наконечник кільцевий без ізоляції RNB 5,5-8 (4-6/8)</t>
  </si>
  <si>
    <t>Наконечник кільцевий без ізоляції RNB 5,5-6 (4-6/6)</t>
  </si>
  <si>
    <t>Наконечник кільцевий без ізоляції RNB 5,5-5 (4-6/5)</t>
  </si>
  <si>
    <t>Наконечник кільцевий без ізоляції RNB 5,5-4 (4-6/4)</t>
  </si>
  <si>
    <t>Наконечник кільцевий без ізоляції RNB 3,5-6 (2,5-4/6)</t>
  </si>
  <si>
    <t>Наконечник кільцевий без ізоляції RNB 3,5-5 (2,5-4/5)</t>
  </si>
  <si>
    <t>Наконечник кільцевий без ізоляції RNB 3,5-4 (2,5-4/4)</t>
  </si>
  <si>
    <t>Наконечник кільцевий без ізоляції RNB 2-10 (1,5-2,5/10)</t>
  </si>
  <si>
    <t>Наконечник кільцевий без ізоляції RNB 2-8 (1,5-2,5/8)</t>
  </si>
  <si>
    <t>Наконечник кільцевий без ізоляції RNB 2-6 (1,5-2,5/6)</t>
  </si>
  <si>
    <t>Наконечник кільцевий без ізоляції RNB 2-5 (1,5-2,5/5)</t>
  </si>
  <si>
    <t>Наконечник кільцевий без ізоляції RNB 2-4 (1,5-2,5/4)</t>
  </si>
  <si>
    <t>Наконечник кільцевий без ізоляції RNB 2-3 (1,5-2,5/3)</t>
  </si>
  <si>
    <t>Наконечник кільцевий без ізоляції RNB 1,25-10 (0,5-1,5/10)</t>
  </si>
  <si>
    <t>Наконечник кільцевий без ізоляції RNB 1,25-8 (0,5-1,5/8)</t>
  </si>
  <si>
    <t>Наконечник кільцевий без ізоляції RNB 1,25-6 (0,5-1,5/6)</t>
  </si>
  <si>
    <t>Наконечник кільцевий без ізоляції RNB 1,25-5 (0,5-1,5/5)</t>
  </si>
  <si>
    <t>Наконечник кільцевий без ізоляції RNB 1,25-4 (0,5-1,5/4)</t>
  </si>
  <si>
    <t>Наконечник кільцевий без ізоляції RNB 1,25-3 (0,5-1,5/3)</t>
  </si>
  <si>
    <t>Наконечники кільцеві без ізоляції RNB</t>
  </si>
  <si>
    <t>Гільза з'єднувальна алюмінієва GL-2 400 (8536901000)</t>
  </si>
  <si>
    <t>Гільза з'єднувальна алюмінієва GL-2 240 (8536901000)</t>
  </si>
  <si>
    <t>Гільза з'єднувальна алюмінієва GL-2 185 (8536901000)</t>
  </si>
  <si>
    <t>Гільза з'єднувальна алюмінієва GL-2 150 (8536901000)</t>
  </si>
  <si>
    <t>Гільза з'єднувальна алюмінієва GL-2 120 (8536901000)</t>
  </si>
  <si>
    <t>Гільза з'єднувальна алюмінієва GL-2 95 (8536901000)</t>
  </si>
  <si>
    <t>Гільза з'єднувальна алюмінієва GL-2 70 (8536901000)</t>
  </si>
  <si>
    <t>Гільза з'єднувальна алюмінієва GL-2 50 (8536901000)</t>
  </si>
  <si>
    <t>Гільза з'єднувальна алюмінієва GL-2 35 (8536901000)</t>
  </si>
  <si>
    <t>Гільза з'єднувальна алюмінієва GL-2 25 (8536901000)</t>
  </si>
  <si>
    <t>Гільза з'єднувальна алюмінієва GL-2 16 (8536901000)</t>
  </si>
  <si>
    <t>Гільза з'єднувальна алюмінієва GL-2 10 (8536901000)</t>
  </si>
  <si>
    <t>Гільза з'єднувальна алюмінієва GL-2 (качество "normal")</t>
  </si>
  <si>
    <t>Гільза з'єднувальна алюмінієва GL 400</t>
  </si>
  <si>
    <t>Гільза з'єднувальна алюмінієва GL 300</t>
  </si>
  <si>
    <t>Гільза з'єднувальна алюмінієва GL 240</t>
  </si>
  <si>
    <t>Гільза з'єднувальна алюмінієва GL 185</t>
  </si>
  <si>
    <t>Гільза з'єднувальна алюмінієва GL 150</t>
  </si>
  <si>
    <t>Гільза з'єднувальна алюмінієва GL 120</t>
  </si>
  <si>
    <t>Гільза з'єднувальна алюмінієва GL 95</t>
  </si>
  <si>
    <t>Гільза з'єднувальна алюмінієва GL 70</t>
  </si>
  <si>
    <t>Гільза з'єднувальна алюмінієва GL 50</t>
  </si>
  <si>
    <t>Гільза з'єднувальна алюмінієва GL 35</t>
  </si>
  <si>
    <t>Гільза з'єднувальна алюмінієва GL 25</t>
  </si>
  <si>
    <t>Гільза з'єднувальна алюмінієва GL 16</t>
  </si>
  <si>
    <t>Гільза з'єднувальна алюмінієва GL 10</t>
  </si>
  <si>
    <t>Гільзи з'єднувальні алюмінієві GL (качество "best")</t>
  </si>
  <si>
    <t>Гільза з'єднувальна мідно-алюмінієва GTL 240 (8536901000)</t>
  </si>
  <si>
    <t>Гільза з'єднувальна мідно-алюмінієва GTL 185 (8536901000)</t>
  </si>
  <si>
    <t>Гільза з'єднувальна мідно-алюмінієва GTL 150 (8536901000)</t>
  </si>
  <si>
    <t>Гільза з'єднувальна мідно-алюмінієва GTL 120 (8536901000)</t>
  </si>
  <si>
    <t>Гільза з'єднувальна мідно-алюмінієва GTL 95 (8536901000)</t>
  </si>
  <si>
    <t>Гільза з'єднувальна мідно-алюмінієва GTL 70 (8536901000)</t>
  </si>
  <si>
    <t>Гільза з'єднувальна мідно-алюмінієва GTL 50 (8536901000)</t>
  </si>
  <si>
    <t>Гільза з'єднувальна мідно-алюмінієва GTL 35 (8536901000)</t>
  </si>
  <si>
    <t>Гільза з'єднувальна мідно-алюмінієва GTL 25 (8536901000)</t>
  </si>
  <si>
    <t>Гільза з'єднувальна мідно-алюмінієва GTL 16 (8536901000)</t>
  </si>
  <si>
    <t>Гільза з'єднувальна мідно-алюмінієва GTL 10 (8536901000)</t>
  </si>
  <si>
    <t>Гільза з'єднувальна мідно-алюмінієва GTL</t>
  </si>
  <si>
    <t>Гільза з'єднувальна мідна GTY 500</t>
  </si>
  <si>
    <t>Гільза з'єднувальна мідна GTY 400</t>
  </si>
  <si>
    <t>Гільза з'єднувальна мідна GTY 300</t>
  </si>
  <si>
    <t>Гільза з'єднувальна мідна GTY 240</t>
  </si>
  <si>
    <t>Гільза з'єднувальна мідна GTY 185</t>
  </si>
  <si>
    <t>Гільза з'єднувальна мідна GTY 150</t>
  </si>
  <si>
    <t>Гільза з'єднувальна мідна GTY 120</t>
  </si>
  <si>
    <t>Гільза з'єднувальна мідна GTY 95</t>
  </si>
  <si>
    <t>Гільза з'єднувальна мідна GTY 70</t>
  </si>
  <si>
    <t>Гільза з'єднувальна мідна GTY 50</t>
  </si>
  <si>
    <t>Гільза з'єднувальна мідна GTY 35</t>
  </si>
  <si>
    <t>Гільза з'єднувальна мідна GTY 25</t>
  </si>
  <si>
    <t>Гільза з'єднувальна мідна GTY 16</t>
  </si>
  <si>
    <t>Гільза з'єднувальна мідна GTY 10</t>
  </si>
  <si>
    <t>Гільза з'єднувальна мідна GTY 6</t>
  </si>
  <si>
    <t>Гільза з'єднувальна мідна GTY 4</t>
  </si>
  <si>
    <t>Гільза з'єднувальна мідна GTY 2,5</t>
  </si>
  <si>
    <t>Гільза з'єднувальна мідна GTY 1,5</t>
  </si>
  <si>
    <t>Гільзи з'єднувальні мідні луджені GTY</t>
  </si>
  <si>
    <t>Наконечник мідно-алюмінієвий DTL 400</t>
  </si>
  <si>
    <t>Наконечник мідно-алюмінієвий DTL 300</t>
  </si>
  <si>
    <t>Наконечник мідно-алюмінієвий DTL 240</t>
  </si>
  <si>
    <t>Наконечник мідно-алюмінієвий DTL 185</t>
  </si>
  <si>
    <t>Наконечник мідно-алюмінієвий DTL 150</t>
  </si>
  <si>
    <t>Наконечник мідно-алюмінієвий DTL 120</t>
  </si>
  <si>
    <t>Наконечник мідно-алюмінієвий DTL 95</t>
  </si>
  <si>
    <t>Наконечник мідно-алюмінієвий DTL 70</t>
  </si>
  <si>
    <t>Наконечник мідно-алюмінієвий DTL 50</t>
  </si>
  <si>
    <t>Наконечник мідно-алюмінієвий DTL 35</t>
  </si>
  <si>
    <t>Наконечник мідно-алюмінієвий DTL 25</t>
  </si>
  <si>
    <t>Наконечник мідно-алюмінієвий DTL 16</t>
  </si>
  <si>
    <t>Наконечник мідно-алюмінієвий DTL 10</t>
  </si>
  <si>
    <t>Наконечники мідно-алюмінієві DTL</t>
  </si>
  <si>
    <t>Клемма алюминиевая DL240-В</t>
  </si>
  <si>
    <t>Клемма алюминиевая DL185-В</t>
  </si>
  <si>
    <t>Клемма алюминиевая DL150-В</t>
  </si>
  <si>
    <t>Клемма алюминиевая DL120-В</t>
  </si>
  <si>
    <t>Клемма алюминиевая DL95-В</t>
  </si>
  <si>
    <t>Клемма алюминиевая DL70-В</t>
  </si>
  <si>
    <t>Клемма алюминиевая DL50-В</t>
  </si>
  <si>
    <t>Клемма алюминиевая DL35-В</t>
  </si>
  <si>
    <t>Клемма алюминиевая DL25-В</t>
  </si>
  <si>
    <t>Клемма алюминиевая DL16-В</t>
  </si>
  <si>
    <t>Клемма алюминиевая DL10-В</t>
  </si>
  <si>
    <t>Наконечники алюмінієві DL (качество "normal")</t>
  </si>
  <si>
    <t>Наконечник алюмінієвий DL 500</t>
  </si>
  <si>
    <t>Наконечник алюмінієвий DL 400</t>
  </si>
  <si>
    <t>Наконечник алюмінієвий DL 300</t>
  </si>
  <si>
    <t>Наконечник алюмінієвий DL 240</t>
  </si>
  <si>
    <t>Наконечник алюмінієвий DL 185</t>
  </si>
  <si>
    <t>Наконечник алюмінієвий DL 150</t>
  </si>
  <si>
    <t>Наконечник алюмінієвий DL 120</t>
  </si>
  <si>
    <t>Наконечник алюмінієвий DL 95</t>
  </si>
  <si>
    <t>Наконечник алюмінієвий DL 70</t>
  </si>
  <si>
    <t>Наконечник алюмінієвий DL 50</t>
  </si>
  <si>
    <t>Наконечник алюмінієвий DL 35</t>
  </si>
  <si>
    <t>Наконечник алюмінієвий DL 25</t>
  </si>
  <si>
    <t>Наконечник алюмінієвий DL 16</t>
  </si>
  <si>
    <t>Наконечник алюмінієвий DL 10</t>
  </si>
  <si>
    <t>Наконечники алюмінієві DL (качество "best")</t>
  </si>
  <si>
    <t>Наконечник мідний луджений DT 300/20</t>
  </si>
  <si>
    <t>Наконечник мідний луджений DT 300/16</t>
  </si>
  <si>
    <t>Наконечник мідний луджений DT 240/16</t>
  </si>
  <si>
    <t>Наконечник мідний луджений DT 240/12</t>
  </si>
  <si>
    <t>Наконечник мідний луджений DT 185/16</t>
  </si>
  <si>
    <t>Наконечник мідний луджений DT 185/12</t>
  </si>
  <si>
    <t>Наконечник мідний луджений DT 150/16</t>
  </si>
  <si>
    <t>Наконечник мідний луджений DT 150/14</t>
  </si>
  <si>
    <t>Наконечник мідний луджений DT 150/12</t>
  </si>
  <si>
    <t>Наконечник мідний луджений DT 120/16</t>
  </si>
  <si>
    <t>Наконечник мідний луджений DT 120/14</t>
  </si>
  <si>
    <t>Наконечник мідний луджений DT 120/12</t>
  </si>
  <si>
    <t>Наконечник мідний луджений DT 120/10</t>
  </si>
  <si>
    <t>Наконечник мідний луджений DT 95/12</t>
  </si>
  <si>
    <t>Наконечник мідний луджений DT 95/10</t>
  </si>
  <si>
    <t>Наконечник мідний луджений DT 70/12</t>
  </si>
  <si>
    <t>Наконечник мідний луджений DT 70/10</t>
  </si>
  <si>
    <t>Наконечник мідний луджений DT 70/8</t>
  </si>
  <si>
    <t>Наконечник мідний луджений DT 50/10</t>
  </si>
  <si>
    <t>Наконечник мідний луджений DT 50/8</t>
  </si>
  <si>
    <t>Наконечник мідний луджений DT 35/10</t>
  </si>
  <si>
    <t>Наконечник мідний луджений DT 35/8</t>
  </si>
  <si>
    <t>Наконечник мідний луджений DT 25/10</t>
  </si>
  <si>
    <t>Наконечник мідний луджений DT 25/8</t>
  </si>
  <si>
    <t>Наконечник мідний луджений DT 16/8</t>
  </si>
  <si>
    <t>Наконечник мідний луджений DT 16/6</t>
  </si>
  <si>
    <t>Наконечник мідний луджений DT 10/8</t>
  </si>
  <si>
    <t>Наконечник мідний луджений DT 10/6</t>
  </si>
  <si>
    <t>Наконечник мідний луджений DT 6/8</t>
  </si>
  <si>
    <t>Наконечник мідний луджений DT 6/6</t>
  </si>
  <si>
    <t>Наконечники мідні луджені DT з трубки</t>
  </si>
  <si>
    <t>Наконечник мідний DT 300/16 з трубки</t>
  </si>
  <si>
    <t>Наконечник мідний DT 240/16 з трубки</t>
  </si>
  <si>
    <t>Наконечник мідний DT 185/16 з трубки</t>
  </si>
  <si>
    <t>Наконечник мідний DT 150/14 з трубки</t>
  </si>
  <si>
    <t>Наконечник мідний DT 120/14 з трубки</t>
  </si>
  <si>
    <t>Наконечник мідний DT 95/12 з трубки</t>
  </si>
  <si>
    <t>Наконечник мідний DT 70/12 з трубки</t>
  </si>
  <si>
    <t>Наконечник мідний DT 50/10 з трубки</t>
  </si>
  <si>
    <t>Наконечник мідний DT 35/10 з трубки</t>
  </si>
  <si>
    <t>Наконечник мідний DT 25/8 з трубки</t>
  </si>
  <si>
    <t>Наконечник мідний DT 16/8 з трубки</t>
  </si>
  <si>
    <t>Наконечник мідний DT 10/8 з трубки</t>
  </si>
  <si>
    <t>Наконечник мідний DT 6/6 з трубки</t>
  </si>
  <si>
    <t>Наконечники мідні DT з трубки (В)</t>
  </si>
  <si>
    <t>Наконечник мідний DT 400</t>
  </si>
  <si>
    <t>Наконечник мідний DT 300</t>
  </si>
  <si>
    <t>Наконечник мідний DT 240</t>
  </si>
  <si>
    <t>Наконечник мідний DT 185</t>
  </si>
  <si>
    <t>Наконечник мідний DT 150</t>
  </si>
  <si>
    <t>Наконечник мідний DT 120</t>
  </si>
  <si>
    <t>Наконечник мідний DT 95</t>
  </si>
  <si>
    <t>Наконечник мідний DT 70</t>
  </si>
  <si>
    <t>Наконечник мідний DT 50</t>
  </si>
  <si>
    <t>Наконечник мідний DT 35</t>
  </si>
  <si>
    <t>Наконечник мідний DT 25</t>
  </si>
  <si>
    <t>Наконечник мідний DT 16</t>
  </si>
  <si>
    <t>Наконечник мідний DT 10</t>
  </si>
  <si>
    <t>Наконечники мідні DT</t>
  </si>
  <si>
    <t>Наконечник мідний луджений SC 500/20</t>
  </si>
  <si>
    <t>Наконечник мідний луджений SC 500/16</t>
  </si>
  <si>
    <t>Наконечник мідний луджений SC 400/20</t>
  </si>
  <si>
    <t>Наконечник мідний луджений SC 400/16</t>
  </si>
  <si>
    <t>Наконечник мідний луджений SC 300/20</t>
  </si>
  <si>
    <t>Наконечник мідний луджений SC 300/16</t>
  </si>
  <si>
    <t>Наконечник мідний луджений SC 240/16</t>
  </si>
  <si>
    <t>Наконечник мідний луджений SC 240/12</t>
  </si>
  <si>
    <t>Наконечник мідний луджений SC 185/16</t>
  </si>
  <si>
    <t>Наконечник мідний луджений SC 185/12</t>
  </si>
  <si>
    <t>Наконечник мідний луджений SC 150/16</t>
  </si>
  <si>
    <t>Наконечник мідний луджений SC 150/12</t>
  </si>
  <si>
    <t>Наконечник мідний луджений SC 150/10</t>
  </si>
  <si>
    <t>Наконечник мідний луджений SC 120/16</t>
  </si>
  <si>
    <t>Наконечник мідний луджений SC 120/12</t>
  </si>
  <si>
    <t>Наконечник мідний луджений SC 120/10</t>
  </si>
  <si>
    <t>Наконечник мідний луджений SC 120/8</t>
  </si>
  <si>
    <t>Наконечник мідний луджений SC 95/12</t>
  </si>
  <si>
    <t>Наконечник мідний луджений SC 95/10</t>
  </si>
  <si>
    <t>Наконечник мідний луджений SC 95/8</t>
  </si>
  <si>
    <t>Наконечник мідний луджений SC 70/12</t>
  </si>
  <si>
    <t>Наконечник мідний луджений SC 70/10</t>
  </si>
  <si>
    <t>Наконечник мідний луджений SC 70/8</t>
  </si>
  <si>
    <t>Наконечник мідний луджений SC 70/6</t>
  </si>
  <si>
    <t>Наконечник мідний луджений SC 50/12</t>
  </si>
  <si>
    <t>Наконечник мідний луджений SC 50/10</t>
  </si>
  <si>
    <t>Наконечник мідний луджений SC 50/8</t>
  </si>
  <si>
    <t>Наконечник мідний луджений SC 50/6</t>
  </si>
  <si>
    <t>Наконечник мідний луджений SC 35/12</t>
  </si>
  <si>
    <t>Наконечник мідний луджений SC 35/10</t>
  </si>
  <si>
    <t>Наконечник мідний луджений SC 35/8</t>
  </si>
  <si>
    <t>Наконечник мідний луджений SC 35/6</t>
  </si>
  <si>
    <t>Наконечник мідний луджений SC 25/12</t>
  </si>
  <si>
    <t>Наконечник мідний луджений SC 25/10</t>
  </si>
  <si>
    <t>Наконечник мідний луджений SC 25/8</t>
  </si>
  <si>
    <t>Наконечник мідний луджений SC 25/6</t>
  </si>
  <si>
    <t>Наконечник мідний луджений SC 16/12</t>
  </si>
  <si>
    <t>Наконечник мідний луджений SC 16/10</t>
  </si>
  <si>
    <t>Наконечник мідний луджений SC 16/8</t>
  </si>
  <si>
    <t>Наконечник мідний луджений SC 16/6</t>
  </si>
  <si>
    <t>Наконечник мідний луджений SC 16/5</t>
  </si>
  <si>
    <t>Наконечник мідний луджений SC 10/12</t>
  </si>
  <si>
    <t>Наконечник мідний луджений SC 10/10</t>
  </si>
  <si>
    <t>Наконечник мідний луджений SC 10/8</t>
  </si>
  <si>
    <t>Наконечник мідний луджений SC 10/6</t>
  </si>
  <si>
    <t>Наконечник мідний луджений SC 10/5</t>
  </si>
  <si>
    <t>Наконечник мідний луджений SC 6/10</t>
  </si>
  <si>
    <t>Наконечник мідний луджений SC 6/8</t>
  </si>
  <si>
    <t>Наконечник мідний луджений SC 6/6</t>
  </si>
  <si>
    <t>Наконечник мідний луджений SC 6/5</t>
  </si>
  <si>
    <t>Наконечник мідний луджений SC 4/8</t>
  </si>
  <si>
    <t>Наконечник мідний луджений SC 4/6</t>
  </si>
  <si>
    <t>Наконечник мідний луджений SC 4/5</t>
  </si>
  <si>
    <t>Наконечник мідний луджений SC 2,5/6</t>
  </si>
  <si>
    <t>Наконечник мідний луджений SC 2,5/5</t>
  </si>
  <si>
    <t>Наконечник мідний луджений SC 2,5/4</t>
  </si>
  <si>
    <t>Наконечник мідний луджений SC 1,5/6</t>
  </si>
  <si>
    <t>Наконечник мідний луджений SC 1,5/5</t>
  </si>
  <si>
    <t>Наконечник мідний луджений SC 1,5/4</t>
  </si>
  <si>
    <t>Наконечники мідні луджені SC</t>
  </si>
  <si>
    <t>Наконечник мідний GC 95/12</t>
  </si>
  <si>
    <t>Наконечник мідний GC 70/12</t>
  </si>
  <si>
    <t>Наконечник мідний GC 50/10</t>
  </si>
  <si>
    <t>Наконечник мідний GC 35/8</t>
  </si>
  <si>
    <t>Наконечник мідний GC 25/8</t>
  </si>
  <si>
    <t>Наконечник мідний GC 16/8</t>
  </si>
  <si>
    <t>Наконечник мідний GC 10/6</t>
  </si>
  <si>
    <t>Наконечник мідний GC 6/6 (8536901000)</t>
  </si>
  <si>
    <t>Наконечники мідні GC</t>
  </si>
  <si>
    <t>GС 300-16</t>
  </si>
  <si>
    <t>GС 240-16</t>
  </si>
  <si>
    <t>GС 240-12</t>
  </si>
  <si>
    <t>GС 185-16</t>
  </si>
  <si>
    <t>GС 185-12</t>
  </si>
  <si>
    <t>GС 150-12</t>
  </si>
  <si>
    <t>GС 150-10</t>
  </si>
  <si>
    <t>GС 120-12</t>
  </si>
  <si>
    <t>GС 120-10</t>
  </si>
  <si>
    <t>GС 95-12</t>
  </si>
  <si>
    <t>GС 95-10</t>
  </si>
  <si>
    <t>GС 70-12</t>
  </si>
  <si>
    <t>GС 70-10</t>
  </si>
  <si>
    <t>GС 50-10</t>
  </si>
  <si>
    <t>GС 50-8</t>
  </si>
  <si>
    <t>GС 35-10</t>
  </si>
  <si>
    <t>GС 35-8</t>
  </si>
  <si>
    <t>GС 25-10</t>
  </si>
  <si>
    <t>GС 25-8</t>
  </si>
  <si>
    <t>GС 16-8</t>
  </si>
  <si>
    <t>GС 16-6</t>
  </si>
  <si>
    <t>GС 10-8</t>
  </si>
  <si>
    <t>GС 10-6</t>
  </si>
  <si>
    <t>GС 6-6</t>
  </si>
  <si>
    <t>GС 6-5</t>
  </si>
  <si>
    <t>Наконечники мідні луджені подовжені GC</t>
  </si>
  <si>
    <t>Цена, 
опт у.е.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</si>
</sst>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#,##0.00&quot; &quot;;[Red]&quot;(&quot;#,##0.00&quot;)&quot;"/>
    <numFmt numFmtId="166" formatCode="0;[Red]\-0"/>
  </numFmts>
  <fonts count="58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rgb="FF000000"/>
      <name val="Arial"/>
      <family val="2"/>
      <charset val="204"/>
    </font>
    <font>
      <b/>
      <i/>
      <sz val="11"/>
      <name val="Arial"/>
      <family val="2"/>
    </font>
    <font>
      <i/>
      <sz val="9"/>
      <name val="Arial"/>
      <family val="2"/>
    </font>
    <font>
      <b/>
      <i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b/>
      <sz val="22"/>
      <color indexed="8"/>
      <name val="Calibri"/>
      <family val="2"/>
      <charset val="204"/>
    </font>
    <font>
      <sz val="10"/>
      <color rgb="FF000000"/>
      <name val="Arial Cyr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i/>
      <sz val="8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 Cyr"/>
      <charset val="204"/>
    </font>
    <font>
      <b/>
      <sz val="14"/>
      <color indexed="8"/>
      <name val="Arial Cyr"/>
      <charset val="204"/>
    </font>
    <font>
      <sz val="10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0"/>
      <name val="Arial"/>
      <family val="2"/>
      <charset val="204"/>
    </font>
    <font>
      <b/>
      <sz val="18"/>
      <name val="Arial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8"/>
      <name val="Arial"/>
      <family val="2"/>
      <charset val="204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i/>
      <sz val="12"/>
      <name val="Arial"/>
      <family val="2"/>
    </font>
    <font>
      <i/>
      <sz val="8"/>
      <name val="Arial"/>
      <family val="2"/>
      <charset val="204"/>
    </font>
    <font>
      <sz val="10"/>
      <color rgb="FF000000"/>
      <name val="Arial"/>
      <family val="2"/>
    </font>
    <font>
      <i/>
      <sz val="10"/>
      <name val="Arial"/>
      <family val="2"/>
      <charset val="204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2"/>
      <color indexed="8"/>
      <name val="Tahoma"/>
      <family val="2"/>
      <charset val="204"/>
    </font>
    <font>
      <i/>
      <sz val="12"/>
      <name val="Arial"/>
      <family val="2"/>
    </font>
    <font>
      <b/>
      <sz val="9"/>
      <color indexed="8"/>
      <name val="Arial"/>
      <family val="2"/>
      <charset val="204"/>
    </font>
    <font>
      <b/>
      <sz val="12"/>
      <color indexed="8"/>
      <name val="Tahoma"/>
      <family val="2"/>
      <charset val="204"/>
    </font>
    <font>
      <sz val="12"/>
      <color indexed="8"/>
      <name val="Calibri"/>
      <family val="2"/>
      <charset val="204"/>
    </font>
    <font>
      <sz val="12"/>
      <color theme="1"/>
      <name val="Arial"/>
      <family val="2"/>
    </font>
    <font>
      <b/>
      <sz val="12"/>
      <color theme="1"/>
      <name val="Arial"/>
      <family val="2"/>
      <charset val="204"/>
    </font>
    <font>
      <b/>
      <sz val="10"/>
      <color indexed="8"/>
      <name val="Tahoma"/>
      <family val="2"/>
      <charset val="204"/>
    </font>
    <font>
      <b/>
      <sz val="9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9"/>
      </patternFill>
    </fill>
    <fill>
      <patternFill patternType="solid">
        <fgColor indexed="9"/>
        <bgColor indexed="34"/>
      </patternFill>
    </fill>
    <fill>
      <patternFill patternType="solid">
        <fgColor indexed="22"/>
        <bgColor indexed="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/>
        <bgColor indexed="22"/>
      </patternFill>
    </fill>
    <fill>
      <patternFill patternType="solid">
        <fgColor theme="0"/>
        <bgColor indexed="55"/>
      </patternFill>
    </fill>
    <fill>
      <patternFill patternType="solid">
        <fgColor theme="0" tint="-0.14999847407452621"/>
        <bgColor indexed="22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</borders>
  <cellStyleXfs count="12">
    <xf numFmtId="0" fontId="0" fillId="0" borderId="0"/>
    <xf numFmtId="0" fontId="1" fillId="0" borderId="0" applyNumberFormat="0" applyBorder="0" applyProtection="0"/>
    <xf numFmtId="0" fontId="3" fillId="0" borderId="0"/>
    <xf numFmtId="0" fontId="9" fillId="0" borderId="0" applyNumberFormat="0" applyBorder="0" applyProtection="0"/>
    <xf numFmtId="0" fontId="16" fillId="0" borderId="0" applyNumberFormat="0" applyBorder="0" applyProtection="0"/>
    <xf numFmtId="0" fontId="9" fillId="0" borderId="0" applyNumberFormat="0" applyBorder="0" applyProtection="0">
      <alignment horizontal="left"/>
    </xf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9" fillId="0" borderId="0" applyNumberFormat="0" applyBorder="0" applyProtection="0">
      <alignment horizontal="left"/>
    </xf>
    <xf numFmtId="0" fontId="1" fillId="0" borderId="0" applyNumberFormat="0" applyBorder="0" applyProtection="0"/>
  </cellStyleXfs>
  <cellXfs count="504">
    <xf numFmtId="0" fontId="0" fillId="0" borderId="0" xfId="0"/>
    <xf numFmtId="0" fontId="2" fillId="0" borderId="0" xfId="1" applyFont="1" applyFill="1" applyAlignment="1"/>
    <xf numFmtId="2" fontId="2" fillId="0" borderId="0" xfId="1" applyNumberFormat="1" applyFont="1" applyFill="1" applyAlignment="1"/>
    <xf numFmtId="0" fontId="3" fillId="0" borderId="0" xfId="2"/>
    <xf numFmtId="2" fontId="3" fillId="0" borderId="0" xfId="2" applyNumberFormat="1"/>
    <xf numFmtId="2" fontId="3" fillId="2" borderId="1" xfId="2" applyNumberFormat="1" applyFill="1" applyBorder="1"/>
    <xf numFmtId="0" fontId="3" fillId="2" borderId="1" xfId="2" applyNumberFormat="1" applyFont="1" applyFill="1" applyBorder="1" applyAlignment="1">
      <alignment horizontal="left" vertical="top"/>
    </xf>
    <xf numFmtId="2" fontId="3" fillId="3" borderId="1" xfId="2" applyNumberFormat="1" applyFill="1" applyBorder="1"/>
    <xf numFmtId="0" fontId="3" fillId="3" borderId="1" xfId="2" applyNumberFormat="1" applyFont="1" applyFill="1" applyBorder="1" applyAlignment="1">
      <alignment horizontal="left" vertical="top"/>
    </xf>
    <xf numFmtId="2" fontId="3" fillId="3" borderId="2" xfId="2" applyNumberFormat="1" applyFill="1" applyBorder="1"/>
    <xf numFmtId="0" fontId="4" fillId="3" borderId="2" xfId="2" applyNumberFormat="1" applyFont="1" applyFill="1" applyBorder="1" applyAlignment="1">
      <alignment horizontal="left" vertical="top"/>
    </xf>
    <xf numFmtId="0" fontId="5" fillId="3" borderId="2" xfId="2" applyNumberFormat="1" applyFont="1" applyFill="1" applyBorder="1" applyAlignment="1">
      <alignment horizontal="left" vertical="top"/>
    </xf>
    <xf numFmtId="2" fontId="3" fillId="2" borderId="1" xfId="2" applyNumberFormat="1" applyFont="1" applyFill="1" applyBorder="1"/>
    <xf numFmtId="0" fontId="3" fillId="2" borderId="1" xfId="2" applyFont="1" applyFill="1" applyBorder="1" applyAlignment="1">
      <alignment vertical="center"/>
    </xf>
    <xf numFmtId="2" fontId="3" fillId="3" borderId="1" xfId="2" applyNumberFormat="1" applyFont="1" applyFill="1" applyBorder="1"/>
    <xf numFmtId="0" fontId="3" fillId="3" borderId="1" xfId="2" applyFont="1" applyFill="1" applyBorder="1" applyAlignment="1">
      <alignment vertical="center"/>
    </xf>
    <xf numFmtId="0" fontId="6" fillId="3" borderId="1" xfId="2" applyNumberFormat="1" applyFont="1" applyFill="1" applyBorder="1" applyAlignment="1">
      <alignment horizontal="left" vertical="top"/>
    </xf>
    <xf numFmtId="0" fontId="4" fillId="3" borderId="1" xfId="2" applyNumberFormat="1" applyFont="1" applyFill="1" applyBorder="1" applyAlignment="1">
      <alignment horizontal="left" vertical="top"/>
    </xf>
    <xf numFmtId="0" fontId="5" fillId="3" borderId="1" xfId="2" applyNumberFormat="1" applyFont="1" applyFill="1" applyBorder="1" applyAlignment="1">
      <alignment horizontal="left" vertical="top"/>
    </xf>
    <xf numFmtId="0" fontId="7" fillId="2" borderId="1" xfId="2" applyNumberFormat="1" applyFont="1" applyFill="1" applyBorder="1" applyAlignment="1">
      <alignment horizontal="left" vertical="top"/>
    </xf>
    <xf numFmtId="0" fontId="7" fillId="3" borderId="1" xfId="2" applyNumberFormat="1" applyFont="1" applyFill="1" applyBorder="1" applyAlignment="1">
      <alignment horizontal="left" vertical="top"/>
    </xf>
    <xf numFmtId="2" fontId="3" fillId="2" borderId="1" xfId="2" applyNumberFormat="1" applyFill="1" applyBorder="1" applyAlignment="1">
      <alignment horizontal="right"/>
    </xf>
    <xf numFmtId="2" fontId="8" fillId="3" borderId="1" xfId="2" applyNumberFormat="1" applyFont="1" applyFill="1" applyBorder="1" applyAlignment="1">
      <alignment horizontal="right" vertical="top" wrapText="1"/>
    </xf>
    <xf numFmtId="0" fontId="7" fillId="4" borderId="3" xfId="3" applyFont="1" applyFill="1" applyBorder="1" applyAlignment="1">
      <alignment horizontal="left" vertical="top" wrapText="1"/>
    </xf>
    <xf numFmtId="0" fontId="8" fillId="4" borderId="3" xfId="3" applyFont="1" applyFill="1" applyBorder="1" applyAlignment="1">
      <alignment horizontal="left" vertical="top" wrapText="1"/>
    </xf>
    <xf numFmtId="2" fontId="8" fillId="2" borderId="1" xfId="2" applyNumberFormat="1" applyFont="1" applyFill="1" applyBorder="1" applyAlignment="1">
      <alignment horizontal="right" vertical="top" wrapText="1"/>
    </xf>
    <xf numFmtId="0" fontId="7" fillId="5" borderId="3" xfId="3" applyFont="1" applyFill="1" applyBorder="1" applyAlignment="1">
      <alignment horizontal="left" vertical="top" wrapText="1"/>
    </xf>
    <xf numFmtId="0" fontId="8" fillId="5" borderId="3" xfId="3" applyFont="1" applyFill="1" applyBorder="1" applyAlignment="1">
      <alignment horizontal="left" vertical="top" wrapText="1"/>
    </xf>
    <xf numFmtId="0" fontId="7" fillId="5" borderId="4" xfId="3" applyFont="1" applyFill="1" applyBorder="1" applyAlignment="1">
      <alignment horizontal="left" vertical="center" wrapText="1"/>
    </xf>
    <xf numFmtId="0" fontId="7" fillId="4" borderId="5" xfId="3" applyFont="1" applyFill="1" applyBorder="1" applyAlignment="1">
      <alignment horizontal="left" vertical="top" wrapText="1"/>
    </xf>
    <xf numFmtId="0" fontId="8" fillId="4" borderId="5" xfId="3" applyFont="1" applyFill="1" applyBorder="1" applyAlignment="1">
      <alignment horizontal="left" vertical="top" wrapText="1"/>
    </xf>
    <xf numFmtId="0" fontId="10" fillId="4" borderId="6" xfId="3" applyFont="1" applyFill="1" applyBorder="1" applyAlignment="1">
      <alignment horizontal="center" vertical="top" wrapText="1"/>
    </xf>
    <xf numFmtId="0" fontId="8" fillId="5" borderId="1" xfId="3" applyFont="1" applyFill="1" applyBorder="1" applyAlignment="1">
      <alignment horizontal="left" vertical="top" wrapText="1"/>
    </xf>
    <xf numFmtId="2" fontId="8" fillId="3" borderId="7" xfId="2" applyNumberFormat="1" applyFont="1" applyFill="1" applyBorder="1" applyAlignment="1">
      <alignment horizontal="right" vertical="top" wrapText="1"/>
    </xf>
    <xf numFmtId="0" fontId="8" fillId="4" borderId="8" xfId="3" applyFont="1" applyFill="1" applyBorder="1" applyAlignment="1">
      <alignment horizontal="left" vertical="top" wrapText="1"/>
    </xf>
    <xf numFmtId="0" fontId="8" fillId="5" borderId="4" xfId="3" applyFont="1" applyFill="1" applyBorder="1" applyAlignment="1">
      <alignment horizontal="left" vertical="top" wrapText="1"/>
    </xf>
    <xf numFmtId="0" fontId="8" fillId="5" borderId="8" xfId="3" applyFont="1" applyFill="1" applyBorder="1" applyAlignment="1">
      <alignment horizontal="left" vertical="top" wrapText="1"/>
    </xf>
    <xf numFmtId="0" fontId="10" fillId="4" borderId="6" xfId="3" applyFont="1" applyFill="1" applyBorder="1" applyAlignment="1">
      <alignment horizontal="center" vertical="center" wrapText="1"/>
    </xf>
    <xf numFmtId="0" fontId="10" fillId="4" borderId="6" xfId="1" applyFont="1" applyFill="1" applyBorder="1" applyAlignment="1">
      <alignment horizontal="center" vertical="top" wrapText="1"/>
    </xf>
    <xf numFmtId="0" fontId="6" fillId="4" borderId="9" xfId="1" applyFont="1" applyFill="1" applyBorder="1" applyAlignment="1">
      <alignment horizontal="center" vertical="center" wrapText="1"/>
    </xf>
    <xf numFmtId="2" fontId="11" fillId="0" borderId="0" xfId="2" applyNumberFormat="1" applyFont="1" applyAlignment="1">
      <alignment horizontal="left"/>
    </xf>
    <xf numFmtId="2" fontId="11" fillId="0" borderId="1" xfId="2" applyNumberFormat="1" applyFont="1" applyBorder="1" applyAlignment="1">
      <alignment horizontal="left"/>
    </xf>
    <xf numFmtId="0" fontId="3" fillId="3" borderId="1" xfId="2" applyNumberFormat="1" applyFont="1" applyFill="1" applyBorder="1" applyAlignment="1">
      <alignment horizontal="left" vertical="top" wrapText="1"/>
    </xf>
    <xf numFmtId="2" fontId="11" fillId="2" borderId="1" xfId="2" applyNumberFormat="1" applyFont="1" applyFill="1" applyBorder="1" applyAlignment="1">
      <alignment horizontal="left"/>
    </xf>
    <xf numFmtId="0" fontId="12" fillId="2" borderId="1" xfId="2" applyNumberFormat="1" applyFont="1" applyFill="1" applyBorder="1" applyAlignment="1">
      <alignment horizontal="left" vertical="top" wrapText="1"/>
    </xf>
    <xf numFmtId="0" fontId="13" fillId="2" borderId="1" xfId="2" applyNumberFormat="1" applyFont="1" applyFill="1" applyBorder="1" applyAlignment="1">
      <alignment horizontal="left" vertical="top" wrapText="1"/>
    </xf>
    <xf numFmtId="2" fontId="12" fillId="2" borderId="1" xfId="2" applyNumberFormat="1" applyFont="1" applyFill="1" applyBorder="1" applyAlignment="1">
      <alignment horizontal="left" vertical="top" wrapText="1"/>
    </xf>
    <xf numFmtId="2" fontId="14" fillId="0" borderId="1" xfId="2" applyNumberFormat="1" applyFont="1" applyBorder="1" applyAlignment="1">
      <alignment horizontal="center" vertical="center" wrapText="1"/>
    </xf>
    <xf numFmtId="0" fontId="14" fillId="0" borderId="1" xfId="2" applyNumberFormat="1" applyFont="1" applyBorder="1" applyAlignment="1">
      <alignment horizontal="center" vertical="center" wrapText="1"/>
    </xf>
    <xf numFmtId="0" fontId="15" fillId="0" borderId="0" xfId="2" applyFont="1"/>
    <xf numFmtId="0" fontId="17" fillId="0" borderId="0" xfId="4" applyFont="1" applyFill="1" applyAlignment="1" applyProtection="1">
      <protection hidden="1"/>
    </xf>
    <xf numFmtId="4" fontId="18" fillId="0" borderId="0" xfId="4" applyNumberFormat="1" applyFont="1" applyFill="1" applyAlignment="1" applyProtection="1">
      <alignment horizontal="right"/>
      <protection hidden="1"/>
    </xf>
    <xf numFmtId="0" fontId="17" fillId="0" borderId="0" xfId="4" applyFont="1" applyFill="1" applyAlignment="1" applyProtection="1">
      <alignment horizontal="left" wrapText="1"/>
      <protection hidden="1"/>
    </xf>
    <xf numFmtId="4" fontId="18" fillId="0" borderId="0" xfId="4" applyNumberFormat="1" applyFont="1" applyFill="1" applyAlignment="1" applyProtection="1">
      <protection hidden="1"/>
    </xf>
    <xf numFmtId="4" fontId="19" fillId="0" borderId="0" xfId="5" applyNumberFormat="1" applyFont="1" applyFill="1" applyAlignment="1" applyProtection="1">
      <alignment horizontal="left"/>
      <protection hidden="1"/>
    </xf>
    <xf numFmtId="0" fontId="20" fillId="0" borderId="0" xfId="5" applyFont="1" applyFill="1" applyAlignment="1" applyProtection="1">
      <alignment horizontal="left"/>
      <protection hidden="1"/>
    </xf>
    <xf numFmtId="0" fontId="18" fillId="0" borderId="0" xfId="4" applyFont="1" applyFill="1" applyAlignment="1"/>
    <xf numFmtId="0" fontId="17" fillId="0" borderId="0" xfId="4" applyFont="1" applyFill="1" applyAlignment="1"/>
    <xf numFmtId="0" fontId="3" fillId="0" borderId="0" xfId="2"/>
    <xf numFmtId="0" fontId="18" fillId="0" borderId="10" xfId="4" applyFont="1" applyFill="1" applyBorder="1" applyAlignment="1" applyProtection="1">
      <alignment horizontal="center" vertical="center"/>
      <protection hidden="1"/>
    </xf>
    <xf numFmtId="0" fontId="7" fillId="0" borderId="11" xfId="4" applyFont="1" applyFill="1" applyBorder="1" applyAlignment="1" applyProtection="1">
      <alignment horizontal="center" vertical="center" wrapText="1"/>
      <protection hidden="1"/>
    </xf>
    <xf numFmtId="0" fontId="21" fillId="0" borderId="12" xfId="4" applyFont="1" applyFill="1" applyBorder="1" applyAlignment="1" applyProtection="1">
      <alignment horizontal="left" vertical="center" wrapText="1"/>
      <protection hidden="1"/>
    </xf>
    <xf numFmtId="0" fontId="17" fillId="0" borderId="13" xfId="4" applyFont="1" applyFill="1" applyBorder="1" applyAlignment="1" applyProtection="1">
      <protection hidden="1"/>
    </xf>
    <xf numFmtId="0" fontId="18" fillId="0" borderId="1" xfId="4" applyFont="1" applyFill="1" applyBorder="1" applyAlignment="1" applyProtection="1">
      <alignment horizontal="center" vertical="center"/>
      <protection hidden="1"/>
    </xf>
    <xf numFmtId="0" fontId="7" fillId="0" borderId="14" xfId="4" applyFont="1" applyFill="1" applyBorder="1" applyAlignment="1" applyProtection="1">
      <alignment horizontal="center" vertical="center" wrapText="1"/>
      <protection hidden="1"/>
    </xf>
    <xf numFmtId="0" fontId="21" fillId="0" borderId="3" xfId="4" applyFont="1" applyFill="1" applyBorder="1" applyAlignment="1" applyProtection="1">
      <alignment horizontal="left" vertical="center" wrapText="1"/>
      <protection hidden="1"/>
    </xf>
    <xf numFmtId="0" fontId="3" fillId="0" borderId="15" xfId="2" applyFill="1" applyBorder="1"/>
    <xf numFmtId="0" fontId="19" fillId="0" borderId="3" xfId="4" applyFont="1" applyFill="1" applyBorder="1" applyAlignment="1" applyProtection="1">
      <alignment horizontal="left" vertical="center" wrapText="1"/>
      <protection hidden="1"/>
    </xf>
    <xf numFmtId="0" fontId="17" fillId="0" borderId="16" xfId="4" applyFont="1" applyFill="1" applyBorder="1" applyAlignment="1" applyProtection="1">
      <alignment horizontal="center"/>
      <protection hidden="1"/>
    </xf>
    <xf numFmtId="0" fontId="17" fillId="0" borderId="16" xfId="4" applyFont="1" applyFill="1" applyBorder="1" applyAlignment="1" applyProtection="1">
      <alignment horizontal="center"/>
      <protection hidden="1"/>
    </xf>
    <xf numFmtId="0" fontId="17" fillId="0" borderId="17" xfId="4" applyFont="1" applyFill="1" applyBorder="1" applyAlignment="1" applyProtection="1">
      <alignment horizontal="center"/>
      <protection hidden="1"/>
    </xf>
    <xf numFmtId="0" fontId="3" fillId="0" borderId="16" xfId="2" applyFill="1" applyBorder="1" applyAlignment="1">
      <alignment horizontal="center"/>
    </xf>
    <xf numFmtId="0" fontId="3" fillId="0" borderId="18" xfId="2" applyFill="1" applyBorder="1" applyAlignment="1">
      <alignment horizontal="center"/>
    </xf>
    <xf numFmtId="0" fontId="17" fillId="0" borderId="15" xfId="4" applyFont="1" applyFill="1" applyBorder="1" applyAlignment="1" applyProtection="1">
      <protection hidden="1"/>
    </xf>
    <xf numFmtId="0" fontId="22" fillId="0" borderId="3" xfId="4" applyFont="1" applyFill="1" applyBorder="1" applyAlignment="1" applyProtection="1">
      <alignment horizontal="left" vertical="center" wrapText="1"/>
      <protection hidden="1"/>
    </xf>
    <xf numFmtId="0" fontId="7" fillId="0" borderId="14" xfId="4" applyFont="1" applyFill="1" applyBorder="1" applyAlignment="1">
      <alignment horizontal="center" vertical="center" wrapText="1"/>
    </xf>
    <xf numFmtId="0" fontId="20" fillId="0" borderId="3" xfId="4" applyFont="1" applyFill="1" applyBorder="1" applyAlignment="1">
      <alignment horizontal="left" vertical="center" wrapText="1"/>
    </xf>
    <xf numFmtId="0" fontId="3" fillId="0" borderId="15" xfId="2" applyFill="1" applyBorder="1"/>
    <xf numFmtId="0" fontId="20" fillId="0" borderId="3" xfId="4" applyFont="1" applyFill="1" applyBorder="1" applyAlignment="1">
      <alignment horizontal="left" vertical="top" wrapText="1"/>
    </xf>
    <xf numFmtId="0" fontId="3" fillId="0" borderId="17" xfId="2" applyFill="1" applyBorder="1" applyAlignment="1">
      <alignment horizontal="center"/>
    </xf>
    <xf numFmtId="0" fontId="23" fillId="0" borderId="14" xfId="4" applyFont="1" applyFill="1" applyBorder="1" applyAlignment="1">
      <alignment horizontal="center" vertical="center" wrapText="1"/>
    </xf>
    <xf numFmtId="0" fontId="18" fillId="0" borderId="2" xfId="4" applyFont="1" applyFill="1" applyBorder="1" applyAlignment="1" applyProtection="1">
      <alignment horizontal="center" vertical="center"/>
      <protection hidden="1"/>
    </xf>
    <xf numFmtId="0" fontId="7" fillId="0" borderId="19" xfId="4" applyFont="1" applyFill="1" applyBorder="1" applyAlignment="1">
      <alignment horizontal="center" vertical="center" wrapText="1"/>
    </xf>
    <xf numFmtId="0" fontId="20" fillId="0" borderId="20" xfId="4" applyFont="1" applyFill="1" applyBorder="1" applyAlignment="1">
      <alignment horizontal="left" vertical="center" wrapText="1"/>
    </xf>
    <xf numFmtId="0" fontId="17" fillId="0" borderId="21" xfId="4" applyFont="1" applyFill="1" applyBorder="1" applyAlignment="1" applyProtection="1">
      <protection hidden="1"/>
    </xf>
    <xf numFmtId="0" fontId="19" fillId="0" borderId="22" xfId="4" applyFont="1" applyFill="1" applyBorder="1" applyAlignment="1">
      <alignment horizontal="center" vertical="center" wrapText="1"/>
    </xf>
    <xf numFmtId="0" fontId="19" fillId="0" borderId="23" xfId="4" applyFont="1" applyFill="1" applyBorder="1" applyAlignment="1" applyProtection="1">
      <alignment horizontal="center" vertical="center" wrapText="1"/>
      <protection hidden="1"/>
    </xf>
    <xf numFmtId="0" fontId="19" fillId="0" borderId="24" xfId="4" applyFont="1" applyFill="1" applyBorder="1" applyAlignment="1" applyProtection="1">
      <alignment horizontal="center" vertical="center" wrapText="1"/>
      <protection hidden="1"/>
    </xf>
    <xf numFmtId="0" fontId="25" fillId="5" borderId="24" xfId="4" applyFont="1" applyFill="1" applyBorder="1" applyAlignment="1">
      <alignment horizontal="center" vertical="center" wrapText="1" shrinkToFit="1"/>
    </xf>
    <xf numFmtId="0" fontId="26" fillId="0" borderId="0" xfId="2" applyFont="1"/>
    <xf numFmtId="0" fontId="27" fillId="0" borderId="0" xfId="2" applyFont="1"/>
    <xf numFmtId="2" fontId="27" fillId="0" borderId="1" xfId="2" applyNumberFormat="1" applyFont="1" applyBorder="1" applyAlignment="1">
      <alignment horizontal="center" vertical="center"/>
    </xf>
    <xf numFmtId="0" fontId="27" fillId="3" borderId="1" xfId="2" applyNumberFormat="1" applyFont="1" applyFill="1" applyBorder="1" applyAlignment="1">
      <alignment horizontal="left" vertical="center" wrapText="1"/>
    </xf>
    <xf numFmtId="0" fontId="26" fillId="3" borderId="1" xfId="2" applyNumberFormat="1" applyFont="1" applyFill="1" applyBorder="1" applyAlignment="1">
      <alignment horizontal="left" vertical="center"/>
    </xf>
    <xf numFmtId="0" fontId="27" fillId="3" borderId="1" xfId="2" applyNumberFormat="1" applyFont="1" applyFill="1" applyBorder="1" applyAlignment="1">
      <alignment horizontal="left" vertical="center"/>
    </xf>
    <xf numFmtId="0" fontId="28" fillId="6" borderId="25" xfId="2" applyNumberFormat="1" applyFont="1" applyFill="1" applyBorder="1" applyAlignment="1">
      <alignment horizontal="center" vertical="center"/>
    </xf>
    <xf numFmtId="0" fontId="28" fillId="6" borderId="26" xfId="2" applyNumberFormat="1" applyFont="1" applyFill="1" applyBorder="1" applyAlignment="1">
      <alignment horizontal="center" vertical="center"/>
    </xf>
    <xf numFmtId="0" fontId="28" fillId="6" borderId="27" xfId="2" applyNumberFormat="1" applyFont="1" applyFill="1" applyBorder="1" applyAlignment="1">
      <alignment horizontal="center" vertical="center"/>
    </xf>
    <xf numFmtId="2" fontId="27" fillId="7" borderId="2" xfId="2" applyNumberFormat="1" applyFont="1" applyFill="1" applyBorder="1" applyAlignment="1">
      <alignment horizontal="center" vertical="center"/>
    </xf>
    <xf numFmtId="0" fontId="27" fillId="7" borderId="28" xfId="2" applyNumberFormat="1" applyFont="1" applyFill="1" applyBorder="1" applyAlignment="1">
      <alignment horizontal="left" vertical="center" wrapText="1"/>
    </xf>
    <xf numFmtId="0" fontId="26" fillId="7" borderId="28" xfId="2" applyNumberFormat="1" applyFont="1" applyFill="1" applyBorder="1" applyAlignment="1">
      <alignment horizontal="left" vertical="center"/>
    </xf>
    <xf numFmtId="0" fontId="26" fillId="7" borderId="29" xfId="2" applyNumberFormat="1" applyFont="1" applyFill="1" applyBorder="1" applyAlignment="1">
      <alignment horizontal="left" vertical="center"/>
    </xf>
    <xf numFmtId="2" fontId="27" fillId="0" borderId="30" xfId="2" applyNumberFormat="1" applyFont="1" applyBorder="1" applyAlignment="1">
      <alignment horizontal="center" vertical="center"/>
    </xf>
    <xf numFmtId="0" fontId="27" fillId="3" borderId="31" xfId="2" applyNumberFormat="1" applyFont="1" applyFill="1" applyBorder="1" applyAlignment="1">
      <alignment horizontal="left" vertical="center" wrapText="1"/>
    </xf>
    <xf numFmtId="0" fontId="26" fillId="3" borderId="31" xfId="2" applyNumberFormat="1" applyFont="1" applyFill="1" applyBorder="1" applyAlignment="1">
      <alignment horizontal="left" vertical="center"/>
    </xf>
    <xf numFmtId="0" fontId="26" fillId="3" borderId="32" xfId="2" applyNumberFormat="1" applyFont="1" applyFill="1" applyBorder="1" applyAlignment="1">
      <alignment horizontal="left" vertical="center"/>
    </xf>
    <xf numFmtId="2" fontId="27" fillId="0" borderId="33" xfId="2" applyNumberFormat="1" applyFont="1" applyBorder="1" applyAlignment="1">
      <alignment horizontal="center" vertical="center"/>
    </xf>
    <xf numFmtId="0" fontId="27" fillId="3" borderId="10" xfId="2" applyNumberFormat="1" applyFont="1" applyFill="1" applyBorder="1" applyAlignment="1">
      <alignment horizontal="left" vertical="center" wrapText="1"/>
    </xf>
    <xf numFmtId="0" fontId="26" fillId="3" borderId="10" xfId="2" applyNumberFormat="1" applyFont="1" applyFill="1" applyBorder="1" applyAlignment="1">
      <alignment horizontal="left" vertical="center"/>
    </xf>
    <xf numFmtId="0" fontId="26" fillId="3" borderId="34" xfId="2" applyNumberFormat="1" applyFont="1" applyFill="1" applyBorder="1" applyAlignment="1">
      <alignment horizontal="left" vertical="center"/>
    </xf>
    <xf numFmtId="2" fontId="27" fillId="0" borderId="35" xfId="2" applyNumberFormat="1" applyFont="1" applyBorder="1" applyAlignment="1">
      <alignment horizontal="center" vertical="center"/>
    </xf>
    <xf numFmtId="0" fontId="27" fillId="3" borderId="36" xfId="2" applyNumberFormat="1" applyFont="1" applyFill="1" applyBorder="1" applyAlignment="1">
      <alignment horizontal="left" vertical="center" wrapText="1"/>
    </xf>
    <xf numFmtId="0" fontId="26" fillId="3" borderId="36" xfId="2" applyNumberFormat="1" applyFont="1" applyFill="1" applyBorder="1" applyAlignment="1">
      <alignment horizontal="left" vertical="center"/>
    </xf>
    <xf numFmtId="0" fontId="26" fillId="3" borderId="37" xfId="2" applyNumberFormat="1" applyFont="1" applyFill="1" applyBorder="1" applyAlignment="1">
      <alignment horizontal="left" vertical="center"/>
    </xf>
    <xf numFmtId="0" fontId="27" fillId="3" borderId="31" xfId="2" applyNumberFormat="1" applyFont="1" applyFill="1" applyBorder="1" applyAlignment="1">
      <alignment horizontal="left" vertical="center"/>
    </xf>
    <xf numFmtId="0" fontId="27" fillId="3" borderId="10" xfId="2" applyNumberFormat="1" applyFont="1" applyFill="1" applyBorder="1" applyAlignment="1">
      <alignment horizontal="left" vertical="center"/>
    </xf>
    <xf numFmtId="0" fontId="27" fillId="3" borderId="36" xfId="2" applyNumberFormat="1" applyFont="1" applyFill="1" applyBorder="1" applyAlignment="1">
      <alignment horizontal="left" vertical="center"/>
    </xf>
    <xf numFmtId="2" fontId="27" fillId="0" borderId="38" xfId="2" applyNumberFormat="1" applyFont="1" applyBorder="1" applyAlignment="1">
      <alignment horizontal="center" vertical="center"/>
    </xf>
    <xf numFmtId="0" fontId="27" fillId="3" borderId="7" xfId="2" applyNumberFormat="1" applyFont="1" applyFill="1" applyBorder="1" applyAlignment="1">
      <alignment horizontal="left" vertical="center"/>
    </xf>
    <xf numFmtId="0" fontId="26" fillId="3" borderId="7" xfId="2" applyNumberFormat="1" applyFont="1" applyFill="1" applyBorder="1" applyAlignment="1">
      <alignment horizontal="left" vertical="center"/>
    </xf>
    <xf numFmtId="0" fontId="26" fillId="3" borderId="39" xfId="2" applyNumberFormat="1" applyFont="1" applyFill="1" applyBorder="1" applyAlignment="1">
      <alignment horizontal="left" vertical="center"/>
    </xf>
    <xf numFmtId="2" fontId="27" fillId="0" borderId="40" xfId="2" applyNumberFormat="1" applyFont="1" applyBorder="1" applyAlignment="1">
      <alignment horizontal="center" vertical="center"/>
    </xf>
    <xf numFmtId="0" fontId="26" fillId="3" borderId="41" xfId="2" applyNumberFormat="1" applyFont="1" applyFill="1" applyBorder="1" applyAlignment="1">
      <alignment horizontal="left" vertical="center"/>
    </xf>
    <xf numFmtId="0" fontId="28" fillId="6" borderId="42" xfId="2" applyNumberFormat="1" applyFont="1" applyFill="1" applyBorder="1" applyAlignment="1">
      <alignment horizontal="center" vertical="center"/>
    </xf>
    <xf numFmtId="0" fontId="28" fillId="6" borderId="43" xfId="2" applyNumberFormat="1" applyFont="1" applyFill="1" applyBorder="1" applyAlignment="1">
      <alignment horizontal="center" vertical="center"/>
    </xf>
    <xf numFmtId="0" fontId="28" fillId="6" borderId="44" xfId="2" applyNumberFormat="1" applyFont="1" applyFill="1" applyBorder="1" applyAlignment="1">
      <alignment horizontal="center" vertical="center"/>
    </xf>
    <xf numFmtId="0" fontId="27" fillId="0" borderId="1" xfId="2" applyFont="1" applyBorder="1" applyAlignment="1">
      <alignment horizontal="center" vertical="center"/>
    </xf>
    <xf numFmtId="0" fontId="28" fillId="6" borderId="45" xfId="2" applyNumberFormat="1" applyFont="1" applyFill="1" applyBorder="1" applyAlignment="1">
      <alignment horizontal="center" vertical="center"/>
    </xf>
    <xf numFmtId="0" fontId="28" fillId="6" borderId="46" xfId="2" applyNumberFormat="1" applyFont="1" applyFill="1" applyBorder="1" applyAlignment="1">
      <alignment horizontal="center" vertical="center"/>
    </xf>
    <xf numFmtId="0" fontId="28" fillId="6" borderId="47" xfId="2" applyNumberFormat="1" applyFont="1" applyFill="1" applyBorder="1" applyAlignment="1">
      <alignment horizontal="center" vertical="center"/>
    </xf>
    <xf numFmtId="0" fontId="29" fillId="6" borderId="1" xfId="2" applyFont="1" applyFill="1" applyBorder="1"/>
    <xf numFmtId="0" fontId="28" fillId="6" borderId="1" xfId="2" applyNumberFormat="1" applyFont="1" applyFill="1" applyBorder="1" applyAlignment="1">
      <alignment horizontal="left" vertical="center"/>
    </xf>
    <xf numFmtId="0" fontId="26" fillId="0" borderId="0" xfId="6" applyFont="1"/>
    <xf numFmtId="2" fontId="27" fillId="0" borderId="1" xfId="6" applyNumberFormat="1" applyFont="1" applyBorder="1" applyAlignment="1">
      <alignment horizontal="center"/>
    </xf>
    <xf numFmtId="0" fontId="30" fillId="0" borderId="45" xfId="6" applyNumberFormat="1" applyFont="1" applyBorder="1" applyAlignment="1">
      <alignment horizontal="center" vertical="center" wrapText="1" shrinkToFit="1"/>
    </xf>
    <xf numFmtId="0" fontId="30" fillId="0" borderId="46" xfId="6" applyNumberFormat="1" applyFont="1" applyBorder="1" applyAlignment="1">
      <alignment horizontal="center" vertical="center" wrapText="1" shrinkToFit="1"/>
    </xf>
    <xf numFmtId="0" fontId="30" fillId="0" borderId="47" xfId="6" applyNumberFormat="1" applyFont="1" applyBorder="1" applyAlignment="1">
      <alignment horizontal="center" vertical="center" wrapText="1" shrinkToFit="1"/>
    </xf>
    <xf numFmtId="2" fontId="27" fillId="2" borderId="1" xfId="6" applyNumberFormat="1" applyFont="1" applyFill="1" applyBorder="1" applyAlignment="1">
      <alignment horizontal="center"/>
    </xf>
    <xf numFmtId="0" fontId="30" fillId="2" borderId="45" xfId="6" applyNumberFormat="1" applyFont="1" applyFill="1" applyBorder="1" applyAlignment="1">
      <alignment horizontal="center" vertical="center" wrapText="1" shrinkToFit="1"/>
    </xf>
    <xf numFmtId="0" fontId="30" fillId="2" borderId="46" xfId="6" applyNumberFormat="1" applyFont="1" applyFill="1" applyBorder="1" applyAlignment="1">
      <alignment horizontal="center" vertical="center" wrapText="1" shrinkToFit="1"/>
    </xf>
    <xf numFmtId="0" fontId="30" fillId="2" borderId="47" xfId="6" applyNumberFormat="1" applyFont="1" applyFill="1" applyBorder="1" applyAlignment="1">
      <alignment horizontal="center" vertical="center" wrapText="1" shrinkToFit="1"/>
    </xf>
    <xf numFmtId="0" fontId="31" fillId="0" borderId="48" xfId="6" applyFont="1" applyFill="1" applyBorder="1" applyAlignment="1">
      <alignment horizontal="center" vertical="center" wrapText="1"/>
    </xf>
    <xf numFmtId="0" fontId="31" fillId="0" borderId="49" xfId="6" applyFont="1" applyFill="1" applyBorder="1" applyAlignment="1">
      <alignment horizontal="center" vertical="center" wrapText="1"/>
    </xf>
    <xf numFmtId="0" fontId="31" fillId="0" borderId="50" xfId="6" applyFont="1" applyFill="1" applyBorder="1" applyAlignment="1">
      <alignment horizontal="center" vertical="center" wrapText="1"/>
    </xf>
    <xf numFmtId="0" fontId="31" fillId="0" borderId="51" xfId="6" applyFont="1" applyFill="1" applyBorder="1" applyAlignment="1">
      <alignment horizontal="center" vertical="center" wrapText="1"/>
    </xf>
    <xf numFmtId="2" fontId="32" fillId="0" borderId="0" xfId="6" applyNumberFormat="1" applyFont="1" applyFill="1" applyBorder="1" applyAlignment="1">
      <alignment horizontal="center" vertical="center"/>
    </xf>
    <xf numFmtId="0" fontId="30" fillId="0" borderId="0" xfId="6" applyFont="1" applyBorder="1" applyAlignment="1">
      <alignment horizontal="center" vertical="center" wrapText="1"/>
    </xf>
    <xf numFmtId="0" fontId="32" fillId="0" borderId="0" xfId="6" applyFont="1" applyBorder="1" applyAlignment="1">
      <alignment horizontal="left" vertical="center" wrapText="1"/>
    </xf>
    <xf numFmtId="0" fontId="27" fillId="0" borderId="0" xfId="6" applyFont="1" applyBorder="1" applyAlignment="1">
      <alignment horizontal="center" vertical="center"/>
    </xf>
    <xf numFmtId="0" fontId="32" fillId="0" borderId="52" xfId="6" applyFont="1" applyBorder="1" applyAlignment="1">
      <alignment horizontal="right" vertical="center"/>
    </xf>
    <xf numFmtId="2" fontId="32" fillId="0" borderId="1" xfId="6" applyNumberFormat="1" applyFont="1" applyFill="1" applyBorder="1" applyAlignment="1">
      <alignment horizontal="center" vertical="center"/>
    </xf>
    <xf numFmtId="0" fontId="30" fillId="0" borderId="1" xfId="6" applyFont="1" applyBorder="1" applyAlignment="1">
      <alignment horizontal="center" vertical="center" wrapText="1"/>
    </xf>
    <xf numFmtId="0" fontId="32" fillId="0" borderId="1" xfId="6" applyFont="1" applyBorder="1" applyAlignment="1">
      <alignment horizontal="left" vertical="center" wrapText="1"/>
    </xf>
    <xf numFmtId="0" fontId="27" fillId="0" borderId="2" xfId="6" applyFont="1" applyBorder="1" applyAlignment="1">
      <alignment horizontal="center" vertical="center"/>
    </xf>
    <xf numFmtId="0" fontId="32" fillId="0" borderId="1" xfId="6" applyFont="1" applyBorder="1" applyAlignment="1">
      <alignment horizontal="right" vertical="center"/>
    </xf>
    <xf numFmtId="0" fontId="27" fillId="0" borderId="7" xfId="6" applyFont="1" applyBorder="1" applyAlignment="1">
      <alignment horizontal="center" vertical="center"/>
    </xf>
    <xf numFmtId="0" fontId="28" fillId="0" borderId="1" xfId="6" applyFont="1" applyBorder="1" applyAlignment="1">
      <alignment horizontal="center" vertical="center"/>
    </xf>
    <xf numFmtId="0" fontId="27" fillId="0" borderId="1" xfId="6" applyFont="1" applyBorder="1" applyAlignment="1">
      <alignment horizontal="left" vertical="center" wrapText="1"/>
    </xf>
    <xf numFmtId="0" fontId="27" fillId="0" borderId="53" xfId="6" applyFont="1" applyBorder="1" applyAlignment="1">
      <alignment horizontal="center" vertical="center"/>
    </xf>
    <xf numFmtId="2" fontId="32" fillId="0" borderId="36" xfId="6" applyNumberFormat="1" applyFont="1" applyFill="1" applyBorder="1" applyAlignment="1">
      <alignment horizontal="center" vertical="center"/>
    </xf>
    <xf numFmtId="12" fontId="30" fillId="0" borderId="36" xfId="6" applyNumberFormat="1" applyFont="1" applyBorder="1" applyAlignment="1">
      <alignment horizontal="center" vertical="center" wrapText="1"/>
    </xf>
    <xf numFmtId="12" fontId="27" fillId="0" borderId="36" xfId="6" applyNumberFormat="1" applyFont="1" applyBorder="1" applyAlignment="1">
      <alignment horizontal="left" vertical="center" wrapText="1"/>
    </xf>
    <xf numFmtId="0" fontId="33" fillId="0" borderId="0" xfId="6" applyFont="1"/>
    <xf numFmtId="0" fontId="27" fillId="0" borderId="7" xfId="6" applyFont="1" applyBorder="1" applyAlignment="1">
      <alignment horizontal="center" vertical="center"/>
    </xf>
    <xf numFmtId="0" fontId="28" fillId="8" borderId="54" xfId="6" applyFont="1" applyFill="1" applyBorder="1" applyAlignment="1">
      <alignment horizontal="center" vertical="center"/>
    </xf>
    <xf numFmtId="2" fontId="32" fillId="0" borderId="1" xfId="6" applyNumberFormat="1" applyFont="1" applyFill="1" applyBorder="1" applyAlignment="1">
      <alignment horizontal="center"/>
    </xf>
    <xf numFmtId="0" fontId="30" fillId="9" borderId="1" xfId="6" applyFont="1" applyFill="1" applyBorder="1" applyAlignment="1">
      <alignment horizontal="center" wrapText="1"/>
    </xf>
    <xf numFmtId="0" fontId="27" fillId="10" borderId="55" xfId="6" applyFont="1" applyFill="1" applyBorder="1" applyAlignment="1">
      <alignment horizontal="left" vertical="top" wrapText="1"/>
    </xf>
    <xf numFmtId="0" fontId="27" fillId="0" borderId="2" xfId="6" applyFont="1" applyBorder="1" applyAlignment="1">
      <alignment horizontal="center"/>
    </xf>
    <xf numFmtId="0" fontId="32" fillId="0" borderId="1" xfId="6" applyFont="1" applyBorder="1" applyAlignment="1">
      <alignment horizontal="right" vertical="top"/>
    </xf>
    <xf numFmtId="0" fontId="27" fillId="0" borderId="53" xfId="6" applyFont="1" applyBorder="1" applyAlignment="1">
      <alignment horizontal="center"/>
    </xf>
    <xf numFmtId="0" fontId="27" fillId="0" borderId="7" xfId="6" applyFont="1" applyBorder="1" applyAlignment="1">
      <alignment horizontal="center"/>
    </xf>
    <xf numFmtId="49" fontId="32" fillId="9" borderId="1" xfId="6" applyNumberFormat="1" applyFont="1" applyFill="1" applyBorder="1" applyAlignment="1" applyProtection="1">
      <alignment horizontal="left"/>
      <protection locked="0"/>
    </xf>
    <xf numFmtId="0" fontId="27" fillId="0" borderId="14" xfId="6" applyFont="1" applyBorder="1" applyAlignment="1">
      <alignment horizontal="left" vertical="top" wrapText="1"/>
    </xf>
    <xf numFmtId="0" fontId="27" fillId="0" borderId="56" xfId="6" applyFont="1" applyBorder="1" applyAlignment="1">
      <alignment horizontal="center"/>
    </xf>
    <xf numFmtId="0" fontId="27" fillId="0" borderId="57" xfId="6" applyFont="1" applyBorder="1" applyAlignment="1">
      <alignment horizontal="center"/>
    </xf>
    <xf numFmtId="0" fontId="32" fillId="0" borderId="58" xfId="6" applyFont="1" applyBorder="1" applyAlignment="1">
      <alignment horizontal="right" vertical="top"/>
    </xf>
    <xf numFmtId="2" fontId="32" fillId="0" borderId="59" xfId="6" applyNumberFormat="1" applyFont="1" applyFill="1" applyBorder="1" applyAlignment="1">
      <alignment horizontal="center"/>
    </xf>
    <xf numFmtId="0" fontId="30" fillId="0" borderId="60" xfId="6" applyFont="1" applyBorder="1" applyAlignment="1">
      <alignment horizontal="center" wrapText="1"/>
    </xf>
    <xf numFmtId="0" fontId="27" fillId="0" borderId="5" xfId="6" applyFont="1" applyBorder="1" applyAlignment="1">
      <alignment horizontal="left" vertical="top" wrapText="1"/>
    </xf>
    <xf numFmtId="0" fontId="32" fillId="0" borderId="61" xfId="6" applyFont="1" applyBorder="1" applyAlignment="1">
      <alignment horizontal="right" vertical="top"/>
    </xf>
    <xf numFmtId="2" fontId="32" fillId="0" borderId="62" xfId="6" applyNumberFormat="1" applyFont="1" applyFill="1" applyBorder="1" applyAlignment="1">
      <alignment horizontal="center"/>
    </xf>
    <xf numFmtId="0" fontId="30" fillId="0" borderId="63" xfId="6" applyFont="1" applyBorder="1" applyAlignment="1">
      <alignment horizontal="center" wrapText="1"/>
    </xf>
    <xf numFmtId="0" fontId="32" fillId="0" borderId="64" xfId="6" applyFont="1" applyBorder="1" applyAlignment="1">
      <alignment horizontal="right" vertical="top"/>
    </xf>
    <xf numFmtId="0" fontId="32" fillId="8" borderId="1" xfId="6" applyFont="1" applyFill="1" applyBorder="1" applyAlignment="1">
      <alignment horizontal="center" vertical="center"/>
    </xf>
    <xf numFmtId="0" fontId="28" fillId="8" borderId="7" xfId="6" applyFont="1" applyFill="1" applyBorder="1" applyAlignment="1">
      <alignment horizontal="center" vertical="center"/>
    </xf>
    <xf numFmtId="0" fontId="32" fillId="8" borderId="1" xfId="6" applyFont="1" applyFill="1" applyBorder="1" applyAlignment="1">
      <alignment horizontal="right" vertical="center"/>
    </xf>
    <xf numFmtId="0" fontId="28" fillId="8" borderId="1" xfId="6" applyFont="1" applyFill="1" applyBorder="1" applyAlignment="1">
      <alignment horizontal="center" vertical="center"/>
    </xf>
    <xf numFmtId="0" fontId="28" fillId="8" borderId="2" xfId="6" applyFont="1" applyFill="1" applyBorder="1" applyAlignment="1">
      <alignment horizontal="center" vertical="center"/>
    </xf>
    <xf numFmtId="0" fontId="32" fillId="9" borderId="1" xfId="6" applyFont="1" applyFill="1" applyBorder="1" applyAlignment="1">
      <alignment horizontal="center" vertical="top" wrapText="1"/>
    </xf>
    <xf numFmtId="0" fontId="32" fillId="0" borderId="1" xfId="6" applyFont="1" applyBorder="1" applyAlignment="1">
      <alignment horizontal="left" vertical="top" wrapText="1"/>
    </xf>
    <xf numFmtId="0" fontId="27" fillId="0" borderId="2" xfId="6" applyFont="1" applyBorder="1" applyAlignment="1"/>
    <xf numFmtId="0" fontId="27" fillId="0" borderId="53" xfId="6" applyFont="1" applyBorder="1" applyAlignment="1"/>
    <xf numFmtId="0" fontId="27" fillId="0" borderId="1" xfId="6" applyFont="1" applyBorder="1" applyAlignment="1">
      <alignment horizontal="left" vertical="top" wrapText="1"/>
    </xf>
    <xf numFmtId="2" fontId="32" fillId="0" borderId="2" xfId="6" applyNumberFormat="1" applyFont="1" applyFill="1" applyBorder="1" applyAlignment="1">
      <alignment horizontal="center"/>
    </xf>
    <xf numFmtId="0" fontId="32" fillId="9" borderId="2" xfId="6" applyFont="1" applyFill="1" applyBorder="1" applyAlignment="1">
      <alignment horizontal="center" vertical="top" wrapText="1"/>
    </xf>
    <xf numFmtId="0" fontId="27" fillId="0" borderId="2" xfId="6" applyFont="1" applyBorder="1" applyAlignment="1">
      <alignment horizontal="left" vertical="top" wrapText="1"/>
    </xf>
    <xf numFmtId="2" fontId="32" fillId="0" borderId="10" xfId="6" applyNumberFormat="1" applyFont="1" applyFill="1" applyBorder="1" applyAlignment="1">
      <alignment horizontal="center" vertical="center"/>
    </xf>
    <xf numFmtId="0" fontId="32" fillId="9" borderId="10" xfId="6" applyFont="1" applyFill="1" applyBorder="1" applyAlignment="1">
      <alignment horizontal="center" vertical="top" wrapText="1"/>
    </xf>
    <xf numFmtId="0" fontId="27" fillId="0" borderId="34" xfId="6" applyFont="1" applyBorder="1" applyAlignment="1">
      <alignment horizontal="left" vertical="top" wrapText="1"/>
    </xf>
    <xf numFmtId="0" fontId="27" fillId="0" borderId="56" xfId="6" applyFont="1" applyBorder="1" applyAlignment="1"/>
    <xf numFmtId="2" fontId="32" fillId="0" borderId="2" xfId="6" applyNumberFormat="1" applyFont="1" applyFill="1" applyBorder="1" applyAlignment="1">
      <alignment horizontal="center" vertical="center"/>
    </xf>
    <xf numFmtId="0" fontId="32" fillId="9" borderId="36" xfId="6" applyFont="1" applyFill="1" applyBorder="1" applyAlignment="1">
      <alignment horizontal="center" vertical="top" wrapText="1"/>
    </xf>
    <xf numFmtId="0" fontId="27" fillId="0" borderId="37" xfId="6" applyFont="1" applyBorder="1" applyAlignment="1">
      <alignment horizontal="left" vertical="top" wrapText="1"/>
    </xf>
    <xf numFmtId="0" fontId="27" fillId="0" borderId="65" xfId="6" applyFont="1" applyBorder="1" applyAlignment="1">
      <alignment horizontal="left" vertical="top" wrapText="1"/>
    </xf>
    <xf numFmtId="0" fontId="32" fillId="0" borderId="2" xfId="6" applyFont="1" applyBorder="1" applyAlignment="1">
      <alignment horizontal="right" vertical="top"/>
    </xf>
    <xf numFmtId="0" fontId="28" fillId="8" borderId="66" xfId="6" applyFont="1" applyFill="1" applyBorder="1" applyAlignment="1">
      <alignment horizontal="center" vertical="center"/>
    </xf>
    <xf numFmtId="0" fontId="28" fillId="8" borderId="67" xfId="6" applyFont="1" applyFill="1" applyBorder="1" applyAlignment="1">
      <alignment horizontal="center" vertical="center"/>
    </xf>
    <xf numFmtId="0" fontId="28" fillId="8" borderId="68" xfId="6" applyFont="1" applyFill="1" applyBorder="1" applyAlignment="1">
      <alignment horizontal="center" vertical="center"/>
    </xf>
    <xf numFmtId="0" fontId="26" fillId="0" borderId="0" xfId="6" applyFont="1" applyAlignment="1">
      <alignment vertical="center"/>
    </xf>
    <xf numFmtId="0" fontId="32" fillId="9" borderId="8" xfId="6" applyFont="1" applyFill="1" applyBorder="1" applyAlignment="1">
      <alignment horizontal="center" vertical="center" wrapText="1"/>
    </xf>
    <xf numFmtId="0" fontId="32" fillId="0" borderId="4" xfId="6" applyFont="1" applyBorder="1" applyAlignment="1">
      <alignment horizontal="left" vertical="center" wrapText="1"/>
    </xf>
    <xf numFmtId="0" fontId="27" fillId="0" borderId="69" xfId="6" applyFont="1" applyBorder="1" applyAlignment="1">
      <alignment horizontal="center" vertical="center"/>
    </xf>
    <xf numFmtId="0" fontId="32" fillId="0" borderId="17" xfId="6" applyFont="1" applyBorder="1" applyAlignment="1">
      <alignment horizontal="right" vertical="center"/>
    </xf>
    <xf numFmtId="0" fontId="32" fillId="9" borderId="3" xfId="6" applyFont="1" applyFill="1" applyBorder="1" applyAlignment="1">
      <alignment horizontal="center" vertical="center" wrapText="1"/>
    </xf>
    <xf numFmtId="0" fontId="32" fillId="0" borderId="5" xfId="6" applyFont="1" applyBorder="1" applyAlignment="1">
      <alignment horizontal="left" vertical="center" wrapText="1"/>
    </xf>
    <xf numFmtId="0" fontId="27" fillId="0" borderId="4" xfId="6" applyFont="1" applyBorder="1" applyAlignment="1">
      <alignment horizontal="center" vertical="center"/>
    </xf>
    <xf numFmtId="0" fontId="32" fillId="0" borderId="15" xfId="6" applyFont="1" applyBorder="1" applyAlignment="1">
      <alignment horizontal="right" vertical="center"/>
    </xf>
    <xf numFmtId="0" fontId="32" fillId="9" borderId="5" xfId="6" applyFont="1" applyFill="1" applyBorder="1" applyAlignment="1">
      <alignment horizontal="center" vertical="center" wrapText="1"/>
    </xf>
    <xf numFmtId="0" fontId="27" fillId="0" borderId="70" xfId="6" applyFont="1" applyBorder="1" applyAlignment="1">
      <alignment horizontal="center" vertical="center"/>
    </xf>
    <xf numFmtId="0" fontId="32" fillId="0" borderId="16" xfId="6" applyFont="1" applyBorder="1" applyAlignment="1">
      <alignment horizontal="right" vertical="center"/>
    </xf>
    <xf numFmtId="0" fontId="34" fillId="11" borderId="71" xfId="6" applyFont="1" applyFill="1" applyBorder="1" applyAlignment="1">
      <alignment horizontal="center" vertical="center" wrapText="1"/>
    </xf>
    <xf numFmtId="0" fontId="28" fillId="11" borderId="72" xfId="6" applyNumberFormat="1" applyFont="1" applyFill="1" applyBorder="1" applyAlignment="1" applyProtection="1">
      <alignment horizontal="center" vertical="center" wrapText="1"/>
      <protection hidden="1"/>
    </xf>
    <xf numFmtId="0" fontId="28" fillId="11" borderId="73" xfId="6" applyFont="1" applyFill="1" applyBorder="1" applyAlignment="1">
      <alignment horizontal="center" vertical="center"/>
    </xf>
    <xf numFmtId="0" fontId="28" fillId="11" borderId="74" xfId="6" applyFont="1" applyFill="1" applyBorder="1" applyAlignment="1">
      <alignment horizontal="center" vertical="center"/>
    </xf>
    <xf numFmtId="0" fontId="35" fillId="0" borderId="0" xfId="6" applyFont="1" applyFill="1" applyBorder="1" applyAlignment="1">
      <alignment vertical="center" wrapText="1" shrinkToFit="1"/>
    </xf>
    <xf numFmtId="0" fontId="36" fillId="12" borderId="75" xfId="6" applyFont="1" applyFill="1" applyBorder="1" applyAlignment="1">
      <alignment horizontal="center" vertical="center" wrapText="1" shrinkToFit="1"/>
    </xf>
    <xf numFmtId="0" fontId="36" fillId="12" borderId="76" xfId="6" applyFont="1" applyFill="1" applyBorder="1" applyAlignment="1">
      <alignment horizontal="center" vertical="center" wrapText="1" shrinkToFit="1"/>
    </xf>
    <xf numFmtId="0" fontId="36" fillId="12" borderId="77" xfId="6" applyFont="1" applyFill="1" applyBorder="1" applyAlignment="1">
      <alignment horizontal="center" vertical="center" wrapText="1" shrinkToFit="1"/>
    </xf>
    <xf numFmtId="0" fontId="37" fillId="0" borderId="0" xfId="6" applyFont="1" applyFill="1" applyAlignment="1">
      <alignment horizontal="center" vertical="center"/>
    </xf>
    <xf numFmtId="0" fontId="37" fillId="7" borderId="0" xfId="6" applyFont="1" applyFill="1" applyAlignment="1">
      <alignment horizontal="center" vertical="center"/>
    </xf>
    <xf numFmtId="164" fontId="37" fillId="7" borderId="0" xfId="6" applyNumberFormat="1" applyFont="1" applyFill="1" applyAlignment="1">
      <alignment horizontal="center" vertical="center"/>
    </xf>
    <xf numFmtId="164" fontId="38" fillId="7" borderId="0" xfId="6" applyNumberFormat="1" applyFont="1" applyFill="1" applyAlignment="1">
      <alignment horizontal="left" vertical="center"/>
    </xf>
    <xf numFmtId="0" fontId="37" fillId="7" borderId="0" xfId="6" applyFont="1" applyFill="1" applyAlignment="1">
      <alignment horizontal="left" vertical="center" wrapText="1" shrinkToFit="1"/>
    </xf>
    <xf numFmtId="0" fontId="37" fillId="7" borderId="0" xfId="6" applyFont="1" applyFill="1" applyAlignment="1">
      <alignment horizontal="left" vertical="center" wrapText="1"/>
    </xf>
    <xf numFmtId="0" fontId="39" fillId="13" borderId="1" xfId="2" applyFont="1" applyFill="1" applyBorder="1" applyAlignment="1">
      <alignment horizontal="left"/>
    </xf>
    <xf numFmtId="0" fontId="40" fillId="13" borderId="1" xfId="2" applyNumberFormat="1" applyFont="1" applyFill="1" applyBorder="1" applyAlignment="1">
      <alignment horizontal="left" vertical="top"/>
    </xf>
    <xf numFmtId="0" fontId="9" fillId="13" borderId="1" xfId="2" applyNumberFormat="1" applyFont="1" applyFill="1" applyBorder="1" applyAlignment="1">
      <alignment horizontal="left" vertical="top"/>
    </xf>
    <xf numFmtId="0" fontId="39" fillId="7" borderId="1" xfId="2" applyFont="1" applyFill="1" applyBorder="1" applyAlignment="1">
      <alignment horizontal="left"/>
    </xf>
    <xf numFmtId="0" fontId="40" fillId="7" borderId="1" xfId="2" applyNumberFormat="1" applyFont="1" applyFill="1" applyBorder="1" applyAlignment="1">
      <alignment horizontal="left" vertical="top"/>
    </xf>
    <xf numFmtId="0" fontId="9" fillId="7" borderId="1" xfId="2" applyNumberFormat="1" applyFont="1" applyFill="1" applyBorder="1" applyAlignment="1">
      <alignment horizontal="left" vertical="top"/>
    </xf>
    <xf numFmtId="0" fontId="39" fillId="6" borderId="1" xfId="2" applyFont="1" applyFill="1" applyBorder="1" applyAlignment="1">
      <alignment horizontal="left"/>
    </xf>
    <xf numFmtId="0" fontId="41" fillId="6" borderId="1" xfId="2" applyNumberFormat="1" applyFont="1" applyFill="1" applyBorder="1" applyAlignment="1">
      <alignment horizontal="left" vertical="top"/>
    </xf>
    <xf numFmtId="0" fontId="42" fillId="6" borderId="1" xfId="2" applyNumberFormat="1" applyFont="1" applyFill="1" applyBorder="1" applyAlignment="1">
      <alignment horizontal="left" vertical="top"/>
    </xf>
    <xf numFmtId="0" fontId="43" fillId="13" borderId="1" xfId="2" applyNumberFormat="1" applyFont="1" applyFill="1" applyBorder="1" applyAlignment="1">
      <alignment horizontal="left" vertical="top"/>
    </xf>
    <xf numFmtId="2" fontId="39" fillId="13" borderId="1" xfId="2" applyNumberFormat="1" applyFont="1" applyFill="1" applyBorder="1" applyAlignment="1">
      <alignment horizontal="left" vertical="top"/>
    </xf>
    <xf numFmtId="2" fontId="39" fillId="7" borderId="1" xfId="2" applyNumberFormat="1" applyFont="1" applyFill="1" applyBorder="1" applyAlignment="1">
      <alignment horizontal="left" vertical="top"/>
    </xf>
    <xf numFmtId="2" fontId="41" fillId="6" borderId="1" xfId="2" applyNumberFormat="1" applyFont="1" applyFill="1" applyBorder="1" applyAlignment="1">
      <alignment horizontal="left" vertical="top"/>
    </xf>
    <xf numFmtId="2" fontId="39" fillId="13" borderId="1" xfId="2" applyNumberFormat="1" applyFont="1" applyFill="1" applyBorder="1" applyAlignment="1">
      <alignment horizontal="left"/>
    </xf>
    <xf numFmtId="2" fontId="39" fillId="7" borderId="1" xfId="2" applyNumberFormat="1" applyFont="1" applyFill="1" applyBorder="1" applyAlignment="1">
      <alignment horizontal="left"/>
    </xf>
    <xf numFmtId="2" fontId="39" fillId="6" borderId="1" xfId="2" applyNumberFormat="1" applyFont="1" applyFill="1" applyBorder="1" applyAlignment="1">
      <alignment horizontal="left"/>
    </xf>
    <xf numFmtId="0" fontId="9" fillId="6" borderId="0" xfId="2" applyFont="1" applyFill="1" applyAlignment="1">
      <alignment horizontal="left"/>
    </xf>
    <xf numFmtId="0" fontId="26" fillId="13" borderId="1" xfId="2" applyNumberFormat="1" applyFont="1" applyFill="1" applyBorder="1" applyAlignment="1">
      <alignment horizontal="left" vertical="top"/>
    </xf>
    <xf numFmtId="0" fontId="26" fillId="7" borderId="1" xfId="2" applyNumberFormat="1" applyFont="1" applyFill="1" applyBorder="1" applyAlignment="1">
      <alignment horizontal="left" vertical="top"/>
    </xf>
    <xf numFmtId="0" fontId="44" fillId="6" borderId="1" xfId="2" applyNumberFormat="1" applyFont="1" applyFill="1" applyBorder="1" applyAlignment="1">
      <alignment horizontal="left" vertical="top"/>
    </xf>
    <xf numFmtId="0" fontId="45" fillId="7" borderId="1" xfId="2" applyNumberFormat="1" applyFont="1" applyFill="1" applyBorder="1" applyAlignment="1">
      <alignment horizontal="left" vertical="top"/>
    </xf>
    <xf numFmtId="0" fontId="46" fillId="13" borderId="1" xfId="2" applyNumberFormat="1" applyFont="1" applyFill="1" applyBorder="1" applyAlignment="1">
      <alignment horizontal="left" vertical="center"/>
    </xf>
    <xf numFmtId="0" fontId="7" fillId="13" borderId="1" xfId="2" applyNumberFormat="1" applyFont="1" applyFill="1" applyBorder="1" applyAlignment="1">
      <alignment horizontal="left" vertical="top"/>
    </xf>
    <xf numFmtId="0" fontId="46" fillId="7" borderId="1" xfId="2" applyNumberFormat="1" applyFont="1" applyFill="1" applyBorder="1" applyAlignment="1">
      <alignment horizontal="left" vertical="center"/>
    </xf>
    <xf numFmtId="0" fontId="7" fillId="7" borderId="1" xfId="2" applyNumberFormat="1" applyFont="1" applyFill="1" applyBorder="1" applyAlignment="1">
      <alignment horizontal="left" vertical="top"/>
    </xf>
    <xf numFmtId="0" fontId="41" fillId="6" borderId="1" xfId="2" applyNumberFormat="1" applyFont="1" applyFill="1" applyBorder="1" applyAlignment="1">
      <alignment horizontal="left" vertical="center"/>
    </xf>
    <xf numFmtId="0" fontId="5" fillId="6" borderId="1" xfId="2" applyNumberFormat="1" applyFont="1" applyFill="1" applyBorder="1" applyAlignment="1">
      <alignment horizontal="left" vertical="top"/>
    </xf>
    <xf numFmtId="0" fontId="47" fillId="7" borderId="0" xfId="6" applyFont="1" applyFill="1" applyAlignment="1">
      <alignment horizontal="center" vertical="center"/>
    </xf>
    <xf numFmtId="164" fontId="47" fillId="7" borderId="0" xfId="6" applyNumberFormat="1" applyFont="1" applyFill="1" applyAlignment="1">
      <alignment horizontal="center" vertical="center"/>
    </xf>
    <xf numFmtId="2" fontId="29" fillId="13" borderId="1" xfId="2" applyNumberFormat="1" applyFont="1" applyFill="1" applyBorder="1" applyAlignment="1">
      <alignment horizontal="left"/>
    </xf>
    <xf numFmtId="2" fontId="29" fillId="7" borderId="1" xfId="2" applyNumberFormat="1" applyFont="1" applyFill="1" applyBorder="1" applyAlignment="1">
      <alignment horizontal="left"/>
    </xf>
    <xf numFmtId="2" fontId="29" fillId="6" borderId="1" xfId="2" applyNumberFormat="1" applyFont="1" applyFill="1" applyBorder="1" applyAlignment="1">
      <alignment horizontal="left"/>
    </xf>
    <xf numFmtId="0" fontId="48" fillId="6" borderId="1" xfId="2" applyNumberFormat="1" applyFont="1" applyFill="1" applyBorder="1" applyAlignment="1">
      <alignment horizontal="left" vertical="top"/>
    </xf>
    <xf numFmtId="2" fontId="29" fillId="7" borderId="2" xfId="2" applyNumberFormat="1" applyFont="1" applyFill="1" applyBorder="1" applyAlignment="1">
      <alignment horizontal="left"/>
    </xf>
    <xf numFmtId="0" fontId="40" fillId="7" borderId="2" xfId="2" applyNumberFormat="1" applyFont="1" applyFill="1" applyBorder="1" applyAlignment="1">
      <alignment horizontal="left" vertical="top"/>
    </xf>
    <xf numFmtId="0" fontId="37" fillId="7" borderId="78" xfId="6" applyFont="1" applyFill="1" applyBorder="1" applyAlignment="1">
      <alignment horizontal="center" vertical="center"/>
    </xf>
    <xf numFmtId="0" fontId="47" fillId="7" borderId="78" xfId="6" applyFont="1" applyFill="1" applyBorder="1" applyAlignment="1">
      <alignment horizontal="center" vertical="center"/>
    </xf>
    <xf numFmtId="164" fontId="47" fillId="7" borderId="79" xfId="6" applyNumberFormat="1" applyFont="1" applyFill="1" applyBorder="1" applyAlignment="1">
      <alignment horizontal="center" vertical="center"/>
    </xf>
    <xf numFmtId="2" fontId="39" fillId="6" borderId="80" xfId="2" applyNumberFormat="1" applyFont="1" applyFill="1" applyBorder="1" applyAlignment="1">
      <alignment horizontal="left"/>
    </xf>
    <xf numFmtId="0" fontId="41" fillId="6" borderId="80" xfId="2" applyNumberFormat="1" applyFont="1" applyFill="1" applyBorder="1" applyAlignment="1">
      <alignment horizontal="left" vertical="top"/>
    </xf>
    <xf numFmtId="0" fontId="48" fillId="6" borderId="80" xfId="2" applyNumberFormat="1" applyFont="1" applyFill="1" applyBorder="1" applyAlignment="1">
      <alignment horizontal="left" vertical="top"/>
    </xf>
    <xf numFmtId="0" fontId="31" fillId="7" borderId="7" xfId="7" applyFont="1" applyFill="1" applyBorder="1" applyAlignment="1">
      <alignment horizontal="left" vertical="center"/>
    </xf>
    <xf numFmtId="0" fontId="30" fillId="7" borderId="7" xfId="7" applyFont="1" applyFill="1" applyBorder="1" applyAlignment="1">
      <alignment horizontal="left" vertical="center"/>
    </xf>
    <xf numFmtId="0" fontId="30" fillId="7" borderId="7" xfId="6" applyFont="1" applyFill="1" applyBorder="1" applyAlignment="1">
      <alignment horizontal="left" vertical="center" wrapText="1"/>
    </xf>
    <xf numFmtId="0" fontId="31" fillId="13" borderId="1" xfId="7" applyFont="1" applyFill="1" applyBorder="1" applyAlignment="1">
      <alignment horizontal="left" vertical="center"/>
    </xf>
    <xf numFmtId="0" fontId="30" fillId="13" borderId="1" xfId="7" applyFont="1" applyFill="1" applyBorder="1" applyAlignment="1">
      <alignment horizontal="left" vertical="center"/>
    </xf>
    <xf numFmtId="0" fontId="30" fillId="13" borderId="1" xfId="6" applyFont="1" applyFill="1" applyBorder="1" applyAlignment="1">
      <alignment horizontal="left" vertical="center" wrapText="1"/>
    </xf>
    <xf numFmtId="0" fontId="31" fillId="7" borderId="1" xfId="7" applyFont="1" applyFill="1" applyBorder="1" applyAlignment="1">
      <alignment horizontal="left" vertical="center"/>
    </xf>
    <xf numFmtId="0" fontId="30" fillId="7" borderId="1" xfId="7" applyFont="1" applyFill="1" applyBorder="1" applyAlignment="1">
      <alignment horizontal="left" vertical="center"/>
    </xf>
    <xf numFmtId="0" fontId="30" fillId="7" borderId="1" xfId="6" applyFont="1" applyFill="1" applyBorder="1" applyAlignment="1">
      <alignment horizontal="left" vertical="center" wrapText="1"/>
    </xf>
    <xf numFmtId="2" fontId="31" fillId="6" borderId="1" xfId="6" applyNumberFormat="1" applyFont="1" applyFill="1" applyBorder="1" applyAlignment="1">
      <alignment horizontal="left" vertical="center"/>
    </xf>
    <xf numFmtId="0" fontId="31" fillId="6" borderId="1" xfId="6" applyFont="1" applyFill="1" applyBorder="1" applyAlignment="1">
      <alignment horizontal="left" vertical="center" wrapText="1" shrinkToFit="1"/>
    </xf>
    <xf numFmtId="0" fontId="31" fillId="6" borderId="1" xfId="6" applyFont="1" applyFill="1" applyBorder="1" applyAlignment="1">
      <alignment horizontal="left" vertical="center" wrapText="1"/>
    </xf>
    <xf numFmtId="2" fontId="31" fillId="14" borderId="3" xfId="6" applyNumberFormat="1" applyFont="1" applyFill="1" applyBorder="1" applyAlignment="1">
      <alignment horizontal="left" vertical="center"/>
    </xf>
    <xf numFmtId="0" fontId="30" fillId="13" borderId="1" xfId="8" applyFont="1" applyFill="1" applyBorder="1" applyAlignment="1">
      <alignment horizontal="left" wrapText="1"/>
    </xf>
    <xf numFmtId="0" fontId="30" fillId="13" borderId="1" xfId="8" applyFont="1" applyFill="1" applyBorder="1" applyAlignment="1">
      <alignment horizontal="left" vertical="center" wrapText="1"/>
    </xf>
    <xf numFmtId="2" fontId="31" fillId="15" borderId="3" xfId="6" applyNumberFormat="1" applyFont="1" applyFill="1" applyBorder="1" applyAlignment="1">
      <alignment horizontal="left" vertical="center"/>
    </xf>
    <xf numFmtId="0" fontId="30" fillId="7" borderId="1" xfId="8" applyFont="1" applyFill="1" applyBorder="1" applyAlignment="1">
      <alignment horizontal="left" wrapText="1"/>
    </xf>
    <xf numFmtId="0" fontId="30" fillId="7" borderId="1" xfId="8" applyFont="1" applyFill="1" applyBorder="1" applyAlignment="1">
      <alignment horizontal="left" vertical="center" wrapText="1"/>
    </xf>
    <xf numFmtId="0" fontId="27" fillId="7" borderId="0" xfId="2" applyFont="1" applyFill="1"/>
    <xf numFmtId="164" fontId="31" fillId="6" borderId="1" xfId="6" applyNumberFormat="1" applyFont="1" applyFill="1" applyBorder="1" applyAlignment="1">
      <alignment horizontal="left" vertical="center"/>
    </xf>
    <xf numFmtId="2" fontId="31" fillId="13" borderId="1" xfId="6" applyNumberFormat="1" applyFont="1" applyFill="1" applyBorder="1" applyAlignment="1">
      <alignment horizontal="left" vertical="center"/>
    </xf>
    <xf numFmtId="0" fontId="30" fillId="13" borderId="1" xfId="6" applyFont="1" applyFill="1" applyBorder="1" applyAlignment="1">
      <alignment horizontal="left" vertical="center" wrapText="1" shrinkToFit="1"/>
    </xf>
    <xf numFmtId="164" fontId="31" fillId="7" borderId="1" xfId="6" applyNumberFormat="1" applyFont="1" applyFill="1" applyBorder="1" applyAlignment="1">
      <alignment horizontal="left" vertical="center"/>
    </xf>
    <xf numFmtId="0" fontId="30" fillId="7" borderId="1" xfId="6" applyFont="1" applyFill="1" applyBorder="1" applyAlignment="1">
      <alignment horizontal="left" vertical="center" wrapText="1" shrinkToFit="1"/>
    </xf>
    <xf numFmtId="0" fontId="30" fillId="6" borderId="1" xfId="6" applyFont="1" applyFill="1" applyBorder="1" applyAlignment="1">
      <alignment horizontal="left" vertical="center" wrapText="1"/>
    </xf>
    <xf numFmtId="0" fontId="30" fillId="7" borderId="14" xfId="6" applyFont="1" applyFill="1" applyBorder="1" applyAlignment="1">
      <alignment horizontal="left" vertical="center" wrapText="1"/>
    </xf>
    <xf numFmtId="0" fontId="30" fillId="7" borderId="3" xfId="6" applyFont="1" applyFill="1" applyBorder="1" applyAlignment="1">
      <alignment horizontal="left" vertical="center" wrapText="1"/>
    </xf>
    <xf numFmtId="0" fontId="30" fillId="16" borderId="14" xfId="6" applyFont="1" applyFill="1" applyBorder="1" applyAlignment="1">
      <alignment horizontal="left" vertical="center" wrapText="1"/>
    </xf>
    <xf numFmtId="0" fontId="30" fillId="16" borderId="3" xfId="6" applyFont="1" applyFill="1" applyBorder="1" applyAlignment="1">
      <alignment horizontal="left" vertical="center" wrapText="1"/>
    </xf>
    <xf numFmtId="2" fontId="31" fillId="16" borderId="3" xfId="6" applyNumberFormat="1" applyFont="1" applyFill="1" applyBorder="1" applyAlignment="1">
      <alignment horizontal="left" vertical="center"/>
    </xf>
    <xf numFmtId="2" fontId="31" fillId="17" borderId="5" xfId="9" applyNumberFormat="1" applyFont="1" applyFill="1" applyBorder="1" applyAlignment="1">
      <alignment horizontal="left" vertical="center" wrapText="1" shrinkToFit="1"/>
    </xf>
    <xf numFmtId="0" fontId="31" fillId="17" borderId="14" xfId="6" applyFont="1" applyFill="1" applyBorder="1" applyAlignment="1">
      <alignment horizontal="left" vertical="center" wrapText="1"/>
    </xf>
    <xf numFmtId="0" fontId="47" fillId="17" borderId="0" xfId="6" applyFont="1" applyFill="1" applyAlignment="1">
      <alignment horizontal="left" vertical="center" wrapText="1"/>
    </xf>
    <xf numFmtId="164" fontId="47" fillId="7" borderId="1" xfId="6" applyNumberFormat="1" applyFont="1" applyFill="1" applyBorder="1" applyAlignment="1">
      <alignment horizontal="center" vertical="center"/>
    </xf>
    <xf numFmtId="2" fontId="31" fillId="16" borderId="1" xfId="6" applyNumberFormat="1" applyFont="1" applyFill="1" applyBorder="1" applyAlignment="1">
      <alignment horizontal="left" vertical="center"/>
    </xf>
    <xf numFmtId="0" fontId="7" fillId="16" borderId="14" xfId="6" applyFont="1" applyFill="1" applyBorder="1" applyAlignment="1">
      <alignment horizontal="left" vertical="center" wrapText="1" shrinkToFit="1"/>
    </xf>
    <xf numFmtId="164" fontId="47" fillId="7" borderId="2" xfId="6" applyNumberFormat="1" applyFont="1" applyFill="1" applyBorder="1" applyAlignment="1">
      <alignment horizontal="center" vertical="center"/>
    </xf>
    <xf numFmtId="2" fontId="31" fillId="15" borderId="1" xfId="6" applyNumberFormat="1" applyFont="1" applyFill="1" applyBorder="1" applyAlignment="1">
      <alignment horizontal="left" vertical="center"/>
    </xf>
    <xf numFmtId="0" fontId="7" fillId="7" borderId="14" xfId="6" applyFont="1" applyFill="1" applyBorder="1" applyAlignment="1">
      <alignment horizontal="left" vertical="center" wrapText="1" shrinkToFit="1"/>
    </xf>
    <xf numFmtId="164" fontId="47" fillId="7" borderId="7" xfId="6" applyNumberFormat="1" applyFont="1" applyFill="1" applyBorder="1" applyAlignment="1">
      <alignment horizontal="center" vertical="center"/>
    </xf>
    <xf numFmtId="0" fontId="47" fillId="7" borderId="1" xfId="6" applyFont="1" applyFill="1" applyBorder="1" applyAlignment="1">
      <alignment horizontal="center" vertical="center"/>
    </xf>
    <xf numFmtId="0" fontId="47" fillId="7" borderId="2" xfId="6" applyFont="1" applyFill="1" applyBorder="1" applyAlignment="1">
      <alignment horizontal="center" vertical="center"/>
    </xf>
    <xf numFmtId="0" fontId="47" fillId="7" borderId="7" xfId="6" applyFont="1" applyFill="1" applyBorder="1" applyAlignment="1">
      <alignment horizontal="center" vertical="center"/>
    </xf>
    <xf numFmtId="0" fontId="47" fillId="7" borderId="53" xfId="6" applyFont="1" applyFill="1" applyBorder="1" applyAlignment="1">
      <alignment horizontal="center" vertical="center"/>
    </xf>
    <xf numFmtId="2" fontId="31" fillId="15" borderId="7" xfId="6" applyNumberFormat="1" applyFont="1" applyFill="1" applyBorder="1" applyAlignment="1">
      <alignment horizontal="left" vertical="center"/>
    </xf>
    <xf numFmtId="2" fontId="31" fillId="17" borderId="8" xfId="6" applyNumberFormat="1" applyFont="1" applyFill="1" applyBorder="1" applyAlignment="1">
      <alignment horizontal="left" vertical="center"/>
    </xf>
    <xf numFmtId="0" fontId="31" fillId="17" borderId="14" xfId="6" applyFont="1" applyFill="1" applyBorder="1" applyAlignment="1">
      <alignment horizontal="left" vertical="center" wrapText="1" shrinkToFit="1"/>
    </xf>
    <xf numFmtId="0" fontId="30" fillId="17" borderId="3" xfId="6" applyFont="1" applyFill="1" applyBorder="1" applyAlignment="1">
      <alignment horizontal="left" vertical="center" wrapText="1"/>
    </xf>
    <xf numFmtId="0" fontId="23" fillId="16" borderId="14" xfId="6" applyFont="1" applyFill="1" applyBorder="1" applyAlignment="1">
      <alignment horizontal="left" vertical="center" wrapText="1" shrinkToFit="1"/>
    </xf>
    <xf numFmtId="0" fontId="23" fillId="7" borderId="14" xfId="6" applyFont="1" applyFill="1" applyBorder="1" applyAlignment="1">
      <alignment horizontal="left" vertical="center" wrapText="1" shrinkToFit="1"/>
    </xf>
    <xf numFmtId="164" fontId="31" fillId="17" borderId="3" xfId="6" applyNumberFormat="1" applyFont="1" applyFill="1" applyBorder="1" applyAlignment="1">
      <alignment horizontal="left" vertical="center"/>
    </xf>
    <xf numFmtId="0" fontId="31" fillId="16" borderId="3" xfId="6" applyFont="1" applyFill="1" applyBorder="1" applyAlignment="1">
      <alignment horizontal="left" vertical="center"/>
    </xf>
    <xf numFmtId="0" fontId="30" fillId="16" borderId="14" xfId="6" applyFont="1" applyFill="1" applyBorder="1" applyAlignment="1">
      <alignment horizontal="left" vertical="center" wrapText="1" shrinkToFit="1"/>
    </xf>
    <xf numFmtId="0" fontId="31" fillId="15" borderId="3" xfId="6" applyFont="1" applyFill="1" applyBorder="1" applyAlignment="1">
      <alignment horizontal="left" vertical="center"/>
    </xf>
    <xf numFmtId="0" fontId="30" fillId="7" borderId="14" xfId="6" applyFont="1" applyFill="1" applyBorder="1" applyAlignment="1">
      <alignment horizontal="left" vertical="center" wrapText="1" shrinkToFit="1"/>
    </xf>
    <xf numFmtId="0" fontId="31" fillId="14" borderId="3" xfId="6" applyFont="1" applyFill="1" applyBorder="1" applyAlignment="1">
      <alignment horizontal="left" vertical="center"/>
    </xf>
    <xf numFmtId="0" fontId="30" fillId="13" borderId="14" xfId="6" applyFont="1" applyFill="1" applyBorder="1" applyAlignment="1">
      <alignment horizontal="left" vertical="center" wrapText="1" shrinkToFit="1"/>
    </xf>
    <xf numFmtId="0" fontId="8" fillId="7" borderId="14" xfId="6" applyFont="1" applyFill="1" applyBorder="1" applyAlignment="1">
      <alignment horizontal="left" vertical="center" wrapText="1" shrinkToFit="1"/>
    </xf>
    <xf numFmtId="0" fontId="8" fillId="16" borderId="14" xfId="6" applyFont="1" applyFill="1" applyBorder="1" applyAlignment="1">
      <alignment horizontal="left" vertical="center" wrapText="1" shrinkToFit="1"/>
    </xf>
    <xf numFmtId="2" fontId="49" fillId="15" borderId="3" xfId="6" applyNumberFormat="1" applyFont="1" applyFill="1" applyBorder="1" applyAlignment="1">
      <alignment horizontal="left" vertical="center"/>
    </xf>
    <xf numFmtId="1" fontId="31" fillId="17" borderId="3" xfId="6" applyNumberFormat="1" applyFont="1" applyFill="1" applyBorder="1" applyAlignment="1">
      <alignment horizontal="left" vertical="center"/>
    </xf>
    <xf numFmtId="0" fontId="31" fillId="17" borderId="63" xfId="6" applyFont="1" applyFill="1" applyBorder="1" applyAlignment="1">
      <alignment horizontal="left" vertical="center" wrapText="1" shrinkToFit="1"/>
    </xf>
    <xf numFmtId="0" fontId="30" fillId="17" borderId="5" xfId="6" applyFont="1" applyFill="1" applyBorder="1" applyAlignment="1">
      <alignment horizontal="left" vertical="center" wrapText="1"/>
    </xf>
    <xf numFmtId="0" fontId="30" fillId="15" borderId="3" xfId="6" applyFont="1" applyFill="1" applyBorder="1" applyAlignment="1">
      <alignment horizontal="left" vertical="center" wrapText="1"/>
    </xf>
    <xf numFmtId="2" fontId="50" fillId="7" borderId="3" xfId="6" applyNumberFormat="1" applyFont="1" applyFill="1" applyBorder="1" applyAlignment="1">
      <alignment horizontal="left" vertical="center"/>
    </xf>
    <xf numFmtId="0" fontId="30" fillId="15" borderId="14" xfId="6" applyFont="1" applyFill="1" applyBorder="1" applyAlignment="1">
      <alignment horizontal="left" vertical="center" wrapText="1" shrinkToFit="1"/>
    </xf>
    <xf numFmtId="2" fontId="50" fillId="16" borderId="3" xfId="6" applyNumberFormat="1" applyFont="1" applyFill="1" applyBorder="1" applyAlignment="1">
      <alignment horizontal="left" vertical="center"/>
    </xf>
    <xf numFmtId="164" fontId="31" fillId="17" borderId="8" xfId="6" applyNumberFormat="1" applyFont="1" applyFill="1" applyBorder="1" applyAlignment="1">
      <alignment horizontal="left" vertical="center"/>
    </xf>
    <xf numFmtId="2" fontId="31" fillId="14" borderId="8" xfId="6" applyNumberFormat="1" applyFont="1" applyFill="1" applyBorder="1" applyAlignment="1">
      <alignment horizontal="left" vertical="center"/>
    </xf>
    <xf numFmtId="165" fontId="30" fillId="13" borderId="14" xfId="6" applyNumberFormat="1" applyFont="1" applyFill="1" applyBorder="1" applyAlignment="1">
      <alignment horizontal="left" vertical="center" wrapText="1" shrinkToFit="1"/>
    </xf>
    <xf numFmtId="0" fontId="30" fillId="13" borderId="3" xfId="6" applyFont="1" applyFill="1" applyBorder="1" applyAlignment="1">
      <alignment horizontal="left" vertical="center" wrapText="1"/>
    </xf>
    <xf numFmtId="165" fontId="30" fillId="7" borderId="14" xfId="6" applyNumberFormat="1" applyFont="1" applyFill="1" applyBorder="1" applyAlignment="1">
      <alignment horizontal="left" vertical="center" wrapText="1" shrinkToFit="1"/>
    </xf>
    <xf numFmtId="165" fontId="30" fillId="16" borderId="14" xfId="6" applyNumberFormat="1" applyFont="1" applyFill="1" applyBorder="1" applyAlignment="1">
      <alignment horizontal="left" vertical="center" wrapText="1" shrinkToFit="1"/>
    </xf>
    <xf numFmtId="2" fontId="31" fillId="18" borderId="3" xfId="6" applyNumberFormat="1" applyFont="1" applyFill="1" applyBorder="1" applyAlignment="1">
      <alignment horizontal="left" vertical="center"/>
    </xf>
    <xf numFmtId="2" fontId="37" fillId="7" borderId="0" xfId="6" applyNumberFormat="1" applyFont="1" applyFill="1" applyAlignment="1">
      <alignment horizontal="center" vertical="center"/>
    </xf>
    <xf numFmtId="0" fontId="47" fillId="0" borderId="0" xfId="6" applyFont="1" applyFill="1" applyAlignment="1">
      <alignment horizontal="center" vertical="center"/>
    </xf>
    <xf numFmtId="0" fontId="30" fillId="18" borderId="14" xfId="6" applyFont="1" applyFill="1" applyBorder="1" applyAlignment="1">
      <alignment horizontal="left" vertical="center" wrapText="1" shrinkToFit="1"/>
    </xf>
    <xf numFmtId="0" fontId="30" fillId="18" borderId="3" xfId="6" applyFont="1" applyFill="1" applyBorder="1" applyAlignment="1">
      <alignment horizontal="left" vertical="center" wrapText="1"/>
    </xf>
    <xf numFmtId="0" fontId="30" fillId="14" borderId="14" xfId="6" applyFont="1" applyFill="1" applyBorder="1" applyAlignment="1">
      <alignment horizontal="left" vertical="center" wrapText="1" shrinkToFit="1"/>
    </xf>
    <xf numFmtId="0" fontId="30" fillId="14" borderId="3" xfId="6" applyFont="1" applyFill="1" applyBorder="1" applyAlignment="1">
      <alignment horizontal="left" vertical="center" wrapText="1"/>
    </xf>
    <xf numFmtId="0" fontId="30" fillId="18" borderId="14" xfId="6" applyFont="1" applyFill="1" applyBorder="1" applyAlignment="1">
      <alignment horizontal="left"/>
    </xf>
    <xf numFmtId="0" fontId="30" fillId="18" borderId="3" xfId="6" applyFont="1" applyFill="1" applyBorder="1" applyAlignment="1">
      <alignment horizontal="left"/>
    </xf>
    <xf numFmtId="0" fontId="30" fillId="13" borderId="14" xfId="6" applyFont="1" applyFill="1" applyBorder="1" applyAlignment="1">
      <alignment horizontal="left"/>
    </xf>
    <xf numFmtId="0" fontId="30" fillId="13" borderId="3" xfId="6" applyFont="1" applyFill="1" applyBorder="1" applyAlignment="1">
      <alignment horizontal="left"/>
    </xf>
    <xf numFmtId="0" fontId="31" fillId="17" borderId="3" xfId="6" applyFont="1" applyFill="1" applyBorder="1" applyAlignment="1">
      <alignment horizontal="left" vertical="center"/>
    </xf>
    <xf numFmtId="0" fontId="31" fillId="17" borderId="55" xfId="6" applyFont="1" applyFill="1" applyBorder="1" applyAlignment="1">
      <alignment horizontal="left" vertical="center"/>
    </xf>
    <xf numFmtId="0" fontId="31" fillId="17" borderId="55" xfId="6" applyFont="1" applyFill="1" applyBorder="1" applyAlignment="1">
      <alignment horizontal="left" vertical="center" wrapText="1"/>
    </xf>
    <xf numFmtId="0" fontId="10" fillId="17" borderId="14" xfId="6" applyFont="1" applyFill="1" applyBorder="1" applyAlignment="1">
      <alignment horizontal="left" vertical="center" wrapText="1" shrinkToFit="1"/>
    </xf>
    <xf numFmtId="2" fontId="31" fillId="16" borderId="3" xfId="6" applyNumberFormat="1" applyFont="1" applyFill="1" applyBorder="1" applyAlignment="1">
      <alignment horizontal="left"/>
    </xf>
    <xf numFmtId="2" fontId="31" fillId="15" borderId="3" xfId="6" applyNumberFormat="1" applyFont="1" applyFill="1" applyBorder="1" applyAlignment="1">
      <alignment horizontal="left"/>
    </xf>
    <xf numFmtId="2" fontId="31" fillId="18" borderId="3" xfId="6" applyNumberFormat="1" applyFont="1" applyFill="1" applyBorder="1" applyAlignment="1">
      <alignment horizontal="left"/>
    </xf>
    <xf numFmtId="2" fontId="31" fillId="14" borderId="3" xfId="6" applyNumberFormat="1" applyFont="1" applyFill="1" applyBorder="1" applyAlignment="1">
      <alignment horizontal="left"/>
    </xf>
    <xf numFmtId="2" fontId="31" fillId="19" borderId="5" xfId="6" applyNumberFormat="1" applyFont="1" applyFill="1" applyBorder="1" applyAlignment="1">
      <alignment horizontal="left" vertical="center"/>
    </xf>
    <xf numFmtId="0" fontId="30" fillId="19" borderId="3" xfId="6" applyFont="1" applyFill="1" applyBorder="1" applyAlignment="1">
      <alignment horizontal="left" vertical="center" wrapText="1"/>
    </xf>
    <xf numFmtId="164" fontId="31" fillId="17" borderId="5" xfId="6" applyNumberFormat="1" applyFont="1" applyFill="1" applyBorder="1" applyAlignment="1">
      <alignment horizontal="left" vertical="center"/>
    </xf>
    <xf numFmtId="2" fontId="31" fillId="7" borderId="3" xfId="6" applyNumberFormat="1" applyFont="1" applyFill="1" applyBorder="1" applyAlignment="1">
      <alignment horizontal="left" vertical="center"/>
    </xf>
    <xf numFmtId="164" fontId="31" fillId="17" borderId="4" xfId="9" applyNumberFormat="1" applyFont="1" applyFill="1" applyBorder="1" applyAlignment="1">
      <alignment horizontal="left" vertical="center" wrapText="1" shrinkToFit="1"/>
    </xf>
    <xf numFmtId="0" fontId="51" fillId="7" borderId="0" xfId="6" applyFont="1" applyFill="1" applyAlignment="1">
      <alignment horizontal="center"/>
    </xf>
    <xf numFmtId="2" fontId="47" fillId="0" borderId="0" xfId="6" applyNumberFormat="1" applyFont="1" applyFill="1" applyAlignment="1">
      <alignment horizontal="center" vertical="center"/>
    </xf>
    <xf numFmtId="164" fontId="31" fillId="17" borderId="8" xfId="9" applyNumberFormat="1" applyFont="1" applyFill="1" applyBorder="1" applyAlignment="1">
      <alignment horizontal="left" vertical="center" wrapText="1" shrinkToFit="1"/>
    </xf>
    <xf numFmtId="2" fontId="31" fillId="15" borderId="3" xfId="10" applyNumberFormat="1" applyFont="1" applyFill="1" applyBorder="1" applyAlignment="1">
      <alignment horizontal="left" wrapText="1"/>
    </xf>
    <xf numFmtId="2" fontId="31" fillId="16" borderId="3" xfId="10" applyNumberFormat="1" applyFont="1" applyFill="1" applyBorder="1" applyAlignment="1">
      <alignment horizontal="left" wrapText="1"/>
    </xf>
    <xf numFmtId="164" fontId="31" fillId="17" borderId="3" xfId="9" applyNumberFormat="1" applyFont="1" applyFill="1" applyBorder="1" applyAlignment="1">
      <alignment horizontal="left" vertical="center" wrapText="1" shrinkToFit="1"/>
    </xf>
    <xf numFmtId="0" fontId="30" fillId="7" borderId="5" xfId="6" applyFont="1" applyFill="1" applyBorder="1" applyAlignment="1">
      <alignment horizontal="left" vertical="center" wrapText="1"/>
    </xf>
    <xf numFmtId="0" fontId="31" fillId="17" borderId="55" xfId="6" applyFont="1" applyFill="1" applyBorder="1" applyAlignment="1">
      <alignment horizontal="left" vertical="center" wrapText="1" shrinkToFit="1"/>
    </xf>
    <xf numFmtId="0" fontId="30" fillId="17" borderId="1" xfId="6" applyFont="1" applyFill="1" applyBorder="1" applyAlignment="1">
      <alignment horizontal="left" vertical="center" wrapText="1"/>
    </xf>
    <xf numFmtId="0" fontId="30" fillId="7" borderId="8" xfId="6" applyFont="1" applyFill="1" applyBorder="1" applyAlignment="1">
      <alignment horizontal="left" vertical="center" wrapText="1"/>
    </xf>
    <xf numFmtId="2" fontId="31" fillId="18" borderId="3" xfId="6" applyNumberFormat="1" applyFont="1" applyFill="1" applyBorder="1" applyAlignment="1">
      <alignment horizontal="left" vertical="center" wrapText="1"/>
    </xf>
    <xf numFmtId="2" fontId="31" fillId="14" borderId="3" xfId="10" applyNumberFormat="1" applyFont="1" applyFill="1" applyBorder="1" applyAlignment="1">
      <alignment horizontal="left" wrapText="1"/>
    </xf>
    <xf numFmtId="2" fontId="31" fillId="18" borderId="3" xfId="10" applyNumberFormat="1" applyFont="1" applyFill="1" applyBorder="1" applyAlignment="1">
      <alignment horizontal="left" wrapText="1"/>
    </xf>
    <xf numFmtId="2" fontId="31" fillId="15" borderId="3" xfId="6" applyNumberFormat="1" applyFont="1" applyFill="1" applyBorder="1" applyAlignment="1">
      <alignment horizontal="left" vertical="center" wrapText="1"/>
    </xf>
    <xf numFmtId="2" fontId="31" fillId="15" borderId="3" xfId="6" applyNumberFormat="1" applyFont="1" applyFill="1" applyBorder="1" applyAlignment="1">
      <alignment horizontal="left" vertical="center" wrapText="1" shrinkToFit="1"/>
    </xf>
    <xf numFmtId="2" fontId="31" fillId="17" borderId="3" xfId="9" applyNumberFormat="1" applyFont="1" applyFill="1" applyBorder="1" applyAlignment="1">
      <alignment horizontal="left" vertical="center" wrapText="1" shrinkToFit="1"/>
    </xf>
    <xf numFmtId="164" fontId="31" fillId="17" borderId="4" xfId="6" applyNumberFormat="1" applyFont="1" applyFill="1" applyBorder="1" applyAlignment="1">
      <alignment horizontal="left" vertical="center"/>
    </xf>
    <xf numFmtId="0" fontId="47" fillId="16" borderId="3" xfId="11" applyFont="1" applyFill="1" applyBorder="1" applyAlignment="1">
      <alignment horizontal="left" vertical="center" wrapText="1" shrinkToFit="1"/>
    </xf>
    <xf numFmtId="0" fontId="47" fillId="16" borderId="3" xfId="11" applyFont="1" applyFill="1" applyBorder="1" applyAlignment="1">
      <alignment horizontal="left" vertical="center" wrapText="1"/>
    </xf>
    <xf numFmtId="0" fontId="31" fillId="7" borderId="3" xfId="6" applyFont="1" applyFill="1" applyBorder="1" applyAlignment="1">
      <alignment horizontal="left" vertical="center"/>
    </xf>
    <xf numFmtId="0" fontId="47" fillId="7" borderId="3" xfId="11" applyFont="1" applyFill="1" applyBorder="1" applyAlignment="1">
      <alignment horizontal="left" vertical="center" wrapText="1" shrinkToFit="1"/>
    </xf>
    <xf numFmtId="0" fontId="47" fillId="7" borderId="3" xfId="11" applyFont="1" applyFill="1" applyBorder="1" applyAlignment="1">
      <alignment horizontal="left" vertical="center" wrapText="1"/>
    </xf>
    <xf numFmtId="0" fontId="31" fillId="17" borderId="81" xfId="6" applyFont="1" applyFill="1" applyBorder="1" applyAlignment="1">
      <alignment horizontal="left" vertical="center" wrapText="1" shrinkToFit="1"/>
    </xf>
    <xf numFmtId="0" fontId="30" fillId="17" borderId="4" xfId="6" applyFont="1" applyFill="1" applyBorder="1" applyAlignment="1">
      <alignment horizontal="left" vertical="center" wrapText="1"/>
    </xf>
    <xf numFmtId="2" fontId="50" fillId="7" borderId="1" xfId="6" applyNumberFormat="1" applyFont="1" applyFill="1" applyBorder="1" applyAlignment="1">
      <alignment horizontal="left" vertical="center"/>
    </xf>
    <xf numFmtId="0" fontId="52" fillId="0" borderId="1" xfId="2" applyFont="1" applyBorder="1"/>
    <xf numFmtId="0" fontId="52" fillId="0" borderId="1" xfId="2" applyFont="1" applyBorder="1" applyAlignment="1">
      <alignment horizontal="left" vertical="center" wrapText="1"/>
    </xf>
    <xf numFmtId="2" fontId="50" fillId="13" borderId="1" xfId="6" applyNumberFormat="1" applyFont="1" applyFill="1" applyBorder="1" applyAlignment="1">
      <alignment horizontal="left" vertical="center"/>
    </xf>
    <xf numFmtId="0" fontId="52" fillId="13" borderId="1" xfId="2" applyFont="1" applyFill="1" applyBorder="1"/>
    <xf numFmtId="0" fontId="52" fillId="13" borderId="1" xfId="2" applyFont="1" applyFill="1" applyBorder="1" applyAlignment="1">
      <alignment horizontal="left" vertical="center" wrapText="1"/>
    </xf>
    <xf numFmtId="2" fontId="31" fillId="17" borderId="5" xfId="6" applyNumberFormat="1" applyFont="1" applyFill="1" applyBorder="1" applyAlignment="1">
      <alignment horizontal="left" vertical="center"/>
    </xf>
    <xf numFmtId="0" fontId="53" fillId="6" borderId="1" xfId="2" applyFont="1" applyFill="1" applyBorder="1"/>
    <xf numFmtId="0" fontId="52" fillId="6" borderId="1" xfId="2" applyFont="1" applyFill="1" applyBorder="1" applyAlignment="1">
      <alignment horizontal="left" vertical="center" wrapText="1"/>
    </xf>
    <xf numFmtId="2" fontId="31" fillId="7" borderId="1" xfId="6" applyNumberFormat="1" applyFont="1" applyFill="1" applyBorder="1" applyAlignment="1">
      <alignment horizontal="left" vertical="center"/>
    </xf>
    <xf numFmtId="0" fontId="52" fillId="0" borderId="1" xfId="2" applyFont="1" applyFill="1" applyBorder="1" applyAlignment="1">
      <alignment horizontal="left" vertical="center" wrapText="1"/>
    </xf>
    <xf numFmtId="2" fontId="31" fillId="17" borderId="4" xfId="6" applyNumberFormat="1" applyFont="1" applyFill="1" applyBorder="1" applyAlignment="1">
      <alignment horizontal="left" vertical="center"/>
    </xf>
    <xf numFmtId="0" fontId="31" fillId="13" borderId="1" xfId="6" applyFont="1" applyFill="1" applyBorder="1" applyAlignment="1">
      <alignment horizontal="left" vertical="center"/>
    </xf>
    <xf numFmtId="0" fontId="31" fillId="7" borderId="1" xfId="6" applyFont="1" applyFill="1" applyBorder="1" applyAlignment="1">
      <alignment horizontal="left" vertical="center"/>
    </xf>
    <xf numFmtId="0" fontId="31" fillId="20" borderId="1" xfId="6" applyFont="1" applyFill="1" applyBorder="1" applyAlignment="1">
      <alignment horizontal="left" vertical="center" wrapText="1"/>
    </xf>
    <xf numFmtId="0" fontId="30" fillId="16" borderId="60" xfId="6" applyFont="1" applyFill="1" applyBorder="1" applyAlignment="1">
      <alignment horizontal="left" vertical="center" wrapText="1"/>
    </xf>
    <xf numFmtId="0" fontId="30" fillId="16" borderId="8" xfId="6" applyFont="1" applyFill="1" applyBorder="1" applyAlignment="1">
      <alignment horizontal="left" vertical="center" wrapText="1"/>
    </xf>
    <xf numFmtId="0" fontId="47" fillId="7" borderId="0" xfId="6" applyNumberFormat="1" applyFont="1" applyFill="1" applyAlignment="1">
      <alignment horizontal="center" vertical="center"/>
    </xf>
    <xf numFmtId="164" fontId="38" fillId="15" borderId="3" xfId="6" applyNumberFormat="1" applyFont="1" applyFill="1" applyBorder="1" applyAlignment="1">
      <alignment horizontal="left" vertical="center" wrapText="1"/>
    </xf>
    <xf numFmtId="0" fontId="38" fillId="15" borderId="14" xfId="6" applyFont="1" applyFill="1" applyBorder="1" applyAlignment="1">
      <alignment horizontal="left" vertical="center" wrapText="1" shrinkToFit="1"/>
    </xf>
    <xf numFmtId="0" fontId="38" fillId="15" borderId="3" xfId="6" applyFont="1" applyFill="1" applyBorder="1" applyAlignment="1">
      <alignment horizontal="left" vertical="center" wrapText="1"/>
    </xf>
    <xf numFmtId="0" fontId="30" fillId="0" borderId="0" xfId="6" applyFont="1" applyFill="1" applyAlignment="1">
      <alignment horizontal="center" vertical="center"/>
    </xf>
    <xf numFmtId="164" fontId="30" fillId="0" borderId="0" xfId="6" applyNumberFormat="1" applyFont="1" applyFill="1" applyAlignment="1">
      <alignment horizontal="center" vertical="center"/>
    </xf>
    <xf numFmtId="2" fontId="31" fillId="0" borderId="0" xfId="6" applyNumberFormat="1" applyFont="1" applyFill="1" applyAlignment="1">
      <alignment horizontal="center" vertical="center"/>
    </xf>
    <xf numFmtId="0" fontId="30" fillId="0" borderId="0" xfId="6" applyFont="1" applyFill="1" applyAlignment="1">
      <alignment horizontal="left" vertical="center" wrapText="1" shrinkToFit="1"/>
    </xf>
    <xf numFmtId="0" fontId="30" fillId="0" borderId="0" xfId="6" applyFont="1" applyFill="1" applyAlignment="1">
      <alignment horizontal="left" vertical="center" wrapText="1"/>
    </xf>
    <xf numFmtId="2" fontId="54" fillId="0" borderId="0" xfId="6" applyNumberFormat="1" applyFont="1" applyFill="1" applyAlignment="1">
      <alignment horizontal="center" vertical="center"/>
    </xf>
    <xf numFmtId="0" fontId="46" fillId="0" borderId="0" xfId="6" applyFont="1" applyFill="1" applyAlignment="1">
      <alignment horizontal="left" vertical="center" wrapText="1" shrinkToFit="1"/>
    </xf>
    <xf numFmtId="0" fontId="46" fillId="0" borderId="0" xfId="6" applyFont="1" applyFill="1" applyAlignment="1">
      <alignment horizontal="left" vertical="center" wrapText="1"/>
    </xf>
    <xf numFmtId="2" fontId="31" fillId="0" borderId="1" xfId="6" applyNumberFormat="1" applyFont="1" applyFill="1" applyBorder="1" applyAlignment="1">
      <alignment horizontal="center" vertical="center"/>
    </xf>
    <xf numFmtId="0" fontId="40" fillId="3" borderId="1" xfId="2" applyNumberFormat="1" applyFont="1" applyFill="1" applyBorder="1" applyAlignment="1">
      <alignment horizontal="left" vertical="top"/>
    </xf>
    <xf numFmtId="2" fontId="31" fillId="13" borderId="1" xfId="6" applyNumberFormat="1" applyFont="1" applyFill="1" applyBorder="1" applyAlignment="1">
      <alignment horizontal="center" vertical="center"/>
    </xf>
    <xf numFmtId="2" fontId="31" fillId="6" borderId="1" xfId="6" applyNumberFormat="1" applyFont="1" applyFill="1" applyBorder="1" applyAlignment="1">
      <alignment horizontal="center" vertical="center"/>
    </xf>
    <xf numFmtId="0" fontId="28" fillId="6" borderId="1" xfId="2" applyNumberFormat="1" applyFont="1" applyFill="1" applyBorder="1" applyAlignment="1">
      <alignment horizontal="left" vertical="top"/>
    </xf>
    <xf numFmtId="2" fontId="31" fillId="6" borderId="2" xfId="6" applyNumberFormat="1" applyFont="1" applyFill="1" applyBorder="1" applyAlignment="1">
      <alignment horizontal="center" vertical="center"/>
    </xf>
    <xf numFmtId="0" fontId="28" fillId="6" borderId="2" xfId="2" applyNumberFormat="1" applyFont="1" applyFill="1" applyBorder="1" applyAlignment="1">
      <alignment horizontal="left" vertical="top"/>
    </xf>
    <xf numFmtId="0" fontId="48" fillId="6" borderId="2" xfId="2" applyNumberFormat="1" applyFont="1" applyFill="1" applyBorder="1" applyAlignment="1">
      <alignment horizontal="left" vertical="top"/>
    </xf>
    <xf numFmtId="164" fontId="30" fillId="0" borderId="82" xfId="6" applyNumberFormat="1" applyFont="1" applyFill="1" applyBorder="1" applyAlignment="1">
      <alignment horizontal="center" vertical="center"/>
    </xf>
    <xf numFmtId="164" fontId="30" fillId="0" borderId="43" xfId="6" applyNumberFormat="1" applyFont="1" applyFill="1" applyBorder="1" applyAlignment="1">
      <alignment horizontal="center" vertical="center"/>
    </xf>
    <xf numFmtId="2" fontId="31" fillId="13" borderId="7" xfId="6" applyNumberFormat="1" applyFont="1" applyFill="1" applyBorder="1" applyAlignment="1">
      <alignment horizontal="center" vertical="center"/>
    </xf>
    <xf numFmtId="0" fontId="40" fillId="13" borderId="7" xfId="2" applyNumberFormat="1" applyFont="1" applyFill="1" applyBorder="1" applyAlignment="1">
      <alignment horizontal="left" vertical="top"/>
    </xf>
    <xf numFmtId="164" fontId="30" fillId="0" borderId="0" xfId="6" applyNumberFormat="1" applyFont="1" applyFill="1" applyBorder="1" applyAlignment="1">
      <alignment horizontal="center" vertical="center"/>
    </xf>
    <xf numFmtId="2" fontId="31" fillId="0" borderId="7" xfId="6" applyNumberFormat="1" applyFont="1" applyFill="1" applyBorder="1" applyAlignment="1">
      <alignment horizontal="center" vertical="center"/>
    </xf>
    <xf numFmtId="0" fontId="40" fillId="3" borderId="7" xfId="2" applyNumberFormat="1" applyFont="1" applyFill="1" applyBorder="1" applyAlignment="1">
      <alignment horizontal="left" vertical="top"/>
    </xf>
    <xf numFmtId="2" fontId="31" fillId="6" borderId="7" xfId="6" applyNumberFormat="1" applyFont="1" applyFill="1" applyBorder="1" applyAlignment="1">
      <alignment horizontal="center" vertical="center"/>
    </xf>
    <xf numFmtId="0" fontId="28" fillId="6" borderId="7" xfId="2" applyNumberFormat="1" applyFont="1" applyFill="1" applyBorder="1" applyAlignment="1">
      <alignment horizontal="left" vertical="top"/>
    </xf>
    <xf numFmtId="0" fontId="48" fillId="6" borderId="7" xfId="2" applyNumberFormat="1" applyFont="1" applyFill="1" applyBorder="1" applyAlignment="1">
      <alignment horizontal="left" vertical="top"/>
    </xf>
    <xf numFmtId="2" fontId="31" fillId="7" borderId="1" xfId="6" applyNumberFormat="1" applyFont="1" applyFill="1" applyBorder="1" applyAlignment="1">
      <alignment horizontal="center" vertical="center"/>
    </xf>
    <xf numFmtId="0" fontId="31" fillId="6" borderId="0" xfId="6" applyFont="1" applyFill="1" applyAlignment="1">
      <alignment horizontal="center" vertical="center"/>
    </xf>
    <xf numFmtId="0" fontId="30" fillId="0" borderId="0" xfId="6" applyFont="1" applyFill="1" applyBorder="1" applyAlignment="1">
      <alignment horizontal="center" vertical="center"/>
    </xf>
    <xf numFmtId="2" fontId="55" fillId="7" borderId="2" xfId="2" applyNumberFormat="1" applyFont="1" applyFill="1" applyBorder="1" applyAlignment="1">
      <alignment horizontal="center" vertical="top" wrapText="1"/>
    </xf>
    <xf numFmtId="0" fontId="38" fillId="15" borderId="3" xfId="6" applyFont="1" applyFill="1" applyBorder="1" applyAlignment="1">
      <alignment horizontal="left" vertical="center" wrapText="1" shrinkToFit="1"/>
    </xf>
    <xf numFmtId="0" fontId="30" fillId="0" borderId="83" xfId="6" applyFont="1" applyFill="1" applyBorder="1" applyAlignment="1">
      <alignment horizontal="center" vertical="center"/>
    </xf>
    <xf numFmtId="164" fontId="30" fillId="0" borderId="83" xfId="6" applyNumberFormat="1" applyFont="1" applyFill="1" applyBorder="1" applyAlignment="1">
      <alignment horizontal="center" vertical="center"/>
    </xf>
    <xf numFmtId="2" fontId="31" fillId="16" borderId="84" xfId="6" applyNumberFormat="1" applyFont="1" applyFill="1" applyBorder="1" applyAlignment="1">
      <alignment horizontal="center" vertical="center"/>
    </xf>
    <xf numFmtId="0" fontId="30" fillId="16" borderId="84" xfId="6" applyFont="1" applyFill="1" applyBorder="1" applyAlignment="1">
      <alignment horizontal="left" vertical="center" wrapText="1" shrinkToFit="1"/>
    </xf>
    <xf numFmtId="0" fontId="30" fillId="16" borderId="84" xfId="6" applyFont="1" applyFill="1" applyBorder="1" applyAlignment="1">
      <alignment horizontal="left" vertical="center" wrapText="1"/>
    </xf>
    <xf numFmtId="2" fontId="31" fillId="0" borderId="3" xfId="6" applyNumberFormat="1" applyFont="1" applyFill="1" applyBorder="1" applyAlignment="1">
      <alignment horizontal="center" vertical="center"/>
    </xf>
    <xf numFmtId="0" fontId="30" fillId="0" borderId="3" xfId="6" applyFont="1" applyFill="1" applyBorder="1" applyAlignment="1">
      <alignment horizontal="left" vertical="center" wrapText="1" shrinkToFit="1"/>
    </xf>
    <xf numFmtId="0" fontId="30" fillId="0" borderId="3" xfId="6" applyFont="1" applyFill="1" applyBorder="1" applyAlignment="1">
      <alignment horizontal="left" vertical="center" wrapText="1"/>
    </xf>
    <xf numFmtId="2" fontId="31" fillId="16" borderId="3" xfId="6" applyNumberFormat="1" applyFont="1" applyFill="1" applyBorder="1" applyAlignment="1">
      <alignment horizontal="center" vertical="center"/>
    </xf>
    <xf numFmtId="0" fontId="30" fillId="16" borderId="3" xfId="6" applyFont="1" applyFill="1" applyBorder="1" applyAlignment="1">
      <alignment horizontal="left" vertical="center" wrapText="1" shrinkToFit="1"/>
    </xf>
    <xf numFmtId="2" fontId="31" fillId="17" borderId="3" xfId="6" applyNumberFormat="1" applyFont="1" applyFill="1" applyBorder="1" applyAlignment="1">
      <alignment horizontal="center" vertical="center"/>
    </xf>
    <xf numFmtId="0" fontId="31" fillId="17" borderId="3" xfId="6" applyFont="1" applyFill="1" applyBorder="1" applyAlignment="1">
      <alignment horizontal="left" vertical="center" wrapText="1" shrinkToFit="1"/>
    </xf>
    <xf numFmtId="0" fontId="30" fillId="4" borderId="3" xfId="6" applyFont="1" applyFill="1" applyBorder="1" applyAlignment="1">
      <alignment horizontal="left" vertical="center" wrapText="1" shrinkToFit="1"/>
    </xf>
    <xf numFmtId="0" fontId="30" fillId="17" borderId="3" xfId="6" applyFont="1" applyFill="1" applyBorder="1" applyAlignment="1">
      <alignment horizontal="left" vertical="center" wrapText="1" shrinkToFit="1"/>
    </xf>
    <xf numFmtId="2" fontId="31" fillId="17" borderId="5" xfId="6" applyNumberFormat="1" applyFont="1" applyFill="1" applyBorder="1" applyAlignment="1">
      <alignment horizontal="center" vertical="center"/>
    </xf>
    <xf numFmtId="0" fontId="30" fillId="0" borderId="14" xfId="6" applyFont="1" applyFill="1" applyBorder="1" applyAlignment="1">
      <alignment horizontal="left" vertical="center" wrapText="1" shrinkToFit="1"/>
    </xf>
    <xf numFmtId="2" fontId="31" fillId="17" borderId="8" xfId="6" applyNumberFormat="1" applyFont="1" applyFill="1" applyBorder="1" applyAlignment="1">
      <alignment horizontal="center" vertical="center"/>
    </xf>
    <xf numFmtId="2" fontId="31" fillId="4" borderId="3" xfId="6" applyNumberFormat="1" applyFont="1" applyFill="1" applyBorder="1" applyAlignment="1">
      <alignment horizontal="center" vertical="center"/>
    </xf>
    <xf numFmtId="2" fontId="31" fillId="16" borderId="3" xfId="6" applyNumberFormat="1" applyFont="1" applyFill="1" applyBorder="1" applyAlignment="1">
      <alignment horizontal="center"/>
    </xf>
    <xf numFmtId="2" fontId="31" fillId="4" borderId="3" xfId="6" applyNumberFormat="1" applyFont="1" applyFill="1" applyBorder="1" applyAlignment="1">
      <alignment horizontal="center"/>
    </xf>
    <xf numFmtId="2" fontId="31" fillId="0" borderId="3" xfId="6" applyNumberFormat="1" applyFont="1" applyFill="1" applyBorder="1" applyAlignment="1">
      <alignment horizontal="center"/>
    </xf>
    <xf numFmtId="2" fontId="30" fillId="0" borderId="0" xfId="6" applyNumberFormat="1" applyFont="1" applyFill="1" applyAlignment="1">
      <alignment horizontal="center" vertical="center"/>
    </xf>
    <xf numFmtId="0" fontId="3" fillId="13" borderId="1" xfId="2" applyNumberFormat="1" applyFont="1" applyFill="1" applyBorder="1" applyAlignment="1">
      <alignment horizontal="left" vertical="top" wrapText="1"/>
    </xf>
    <xf numFmtId="166" fontId="3" fillId="13" borderId="1" xfId="2" applyNumberFormat="1" applyFont="1" applyFill="1" applyBorder="1" applyAlignment="1">
      <alignment horizontal="left" vertical="top" wrapText="1"/>
    </xf>
    <xf numFmtId="0" fontId="3" fillId="7" borderId="1" xfId="2" applyNumberFormat="1" applyFont="1" applyFill="1" applyBorder="1" applyAlignment="1">
      <alignment horizontal="left" vertical="top" wrapText="1"/>
    </xf>
    <xf numFmtId="166" fontId="3" fillId="7" borderId="1" xfId="2" applyNumberFormat="1" applyFont="1" applyFill="1" applyBorder="1" applyAlignment="1">
      <alignment horizontal="left" vertical="top" wrapText="1"/>
    </xf>
    <xf numFmtId="166" fontId="56" fillId="7" borderId="1" xfId="2" applyNumberFormat="1" applyFont="1" applyFill="1" applyBorder="1" applyAlignment="1">
      <alignment horizontal="left" vertical="top" wrapText="1"/>
    </xf>
    <xf numFmtId="166" fontId="56" fillId="13" borderId="1" xfId="2" applyNumberFormat="1" applyFont="1" applyFill="1" applyBorder="1" applyAlignment="1">
      <alignment horizontal="left" vertical="top" wrapText="1"/>
    </xf>
    <xf numFmtId="2" fontId="29" fillId="6" borderId="0" xfId="2" applyNumberFormat="1" applyFont="1" applyFill="1" applyBorder="1" applyAlignment="1">
      <alignment horizontal="right" vertical="top" wrapText="1"/>
    </xf>
    <xf numFmtId="0" fontId="29" fillId="6" borderId="0" xfId="2" applyNumberFormat="1" applyFont="1" applyFill="1" applyBorder="1" applyAlignment="1">
      <alignment horizontal="left" vertical="top" wrapText="1"/>
    </xf>
    <xf numFmtId="166" fontId="29" fillId="6" borderId="0" xfId="2" applyNumberFormat="1" applyFont="1" applyFill="1" applyBorder="1" applyAlignment="1">
      <alignment horizontal="left" vertical="top" wrapText="1"/>
    </xf>
    <xf numFmtId="0" fontId="31" fillId="0" borderId="3" xfId="6" applyFont="1" applyFill="1" applyBorder="1" applyAlignment="1">
      <alignment horizontal="left" vertical="center" wrapText="1"/>
    </xf>
    <xf numFmtId="0" fontId="27" fillId="7" borderId="1" xfId="2" applyNumberFormat="1" applyFont="1" applyFill="1" applyBorder="1" applyAlignment="1">
      <alignment horizontal="left" vertical="top" wrapText="1"/>
    </xf>
    <xf numFmtId="166" fontId="27" fillId="7" borderId="1" xfId="2" applyNumberFormat="1" applyFont="1" applyFill="1" applyBorder="1" applyAlignment="1">
      <alignment horizontal="left" vertical="top" wrapText="1"/>
    </xf>
    <xf numFmtId="0" fontId="27" fillId="13" borderId="1" xfId="2" applyNumberFormat="1" applyFont="1" applyFill="1" applyBorder="1" applyAlignment="1">
      <alignment horizontal="left" vertical="top" wrapText="1"/>
    </xf>
    <xf numFmtId="166" fontId="27" fillId="13" borderId="1" xfId="2" applyNumberFormat="1" applyFont="1" applyFill="1" applyBorder="1" applyAlignment="1">
      <alignment horizontal="left" vertical="top" wrapText="1"/>
    </xf>
    <xf numFmtId="166" fontId="29" fillId="7" borderId="1" xfId="2" applyNumberFormat="1" applyFont="1" applyFill="1" applyBorder="1" applyAlignment="1">
      <alignment horizontal="left" vertical="top" wrapText="1"/>
    </xf>
    <xf numFmtId="166" fontId="29" fillId="13" borderId="1" xfId="2" applyNumberFormat="1" applyFont="1" applyFill="1" applyBorder="1" applyAlignment="1">
      <alignment horizontal="left" vertical="top" wrapText="1"/>
    </xf>
    <xf numFmtId="2" fontId="31" fillId="20" borderId="8" xfId="6" applyNumberFormat="1" applyFont="1" applyFill="1" applyBorder="1" applyAlignment="1">
      <alignment horizontal="center" vertical="center"/>
    </xf>
    <xf numFmtId="0" fontId="31" fillId="20" borderId="3" xfId="6" applyFont="1" applyFill="1" applyBorder="1" applyAlignment="1">
      <alignment horizontal="left" vertical="center" wrapText="1" shrinkToFit="1"/>
    </xf>
    <xf numFmtId="0" fontId="30" fillId="20" borderId="3" xfId="6" applyFont="1" applyFill="1" applyBorder="1" applyAlignment="1">
      <alignment horizontal="left" vertical="center" wrapText="1"/>
    </xf>
    <xf numFmtId="0" fontId="31" fillId="16" borderId="3" xfId="6" applyFont="1" applyFill="1" applyBorder="1" applyAlignment="1">
      <alignment horizontal="left" vertical="center" wrapText="1"/>
    </xf>
    <xf numFmtId="49" fontId="27" fillId="0" borderId="1" xfId="2" applyNumberFormat="1" applyFont="1" applyFill="1" applyBorder="1" applyAlignment="1">
      <alignment horizontal="left" vertical="center" wrapText="1"/>
    </xf>
    <xf numFmtId="166" fontId="27" fillId="3" borderId="1" xfId="2" applyNumberFormat="1" applyFont="1" applyFill="1" applyBorder="1" applyAlignment="1">
      <alignment horizontal="left" vertical="top" wrapText="1"/>
    </xf>
    <xf numFmtId="49" fontId="27" fillId="13" borderId="1" xfId="2" applyNumberFormat="1" applyFont="1" applyFill="1" applyBorder="1" applyAlignment="1">
      <alignment horizontal="left" vertical="center" wrapText="1"/>
    </xf>
    <xf numFmtId="166" fontId="29" fillId="3" borderId="1" xfId="2" applyNumberFormat="1" applyFont="1" applyFill="1" applyBorder="1" applyAlignment="1">
      <alignment horizontal="left" vertical="top" wrapText="1"/>
    </xf>
    <xf numFmtId="2" fontId="28" fillId="13" borderId="1" xfId="2" applyNumberFormat="1" applyFont="1" applyFill="1" applyBorder="1" applyAlignment="1">
      <alignment horizontal="center"/>
    </xf>
    <xf numFmtId="2" fontId="28" fillId="0" borderId="1" xfId="2" applyNumberFormat="1" applyFont="1" applyBorder="1" applyAlignment="1">
      <alignment horizontal="center"/>
    </xf>
    <xf numFmtId="0" fontId="30" fillId="16" borderId="63" xfId="6" applyFont="1" applyFill="1" applyBorder="1" applyAlignment="1">
      <alignment horizontal="left" vertical="center" wrapText="1" shrinkToFit="1"/>
    </xf>
    <xf numFmtId="0" fontId="31" fillId="17" borderId="8" xfId="6" applyFont="1" applyFill="1" applyBorder="1" applyAlignment="1">
      <alignment horizontal="left" vertical="center" wrapText="1" shrinkToFit="1"/>
    </xf>
    <xf numFmtId="166" fontId="3" fillId="3" borderId="1" xfId="2" applyNumberFormat="1" applyFont="1" applyFill="1" applyBorder="1" applyAlignment="1">
      <alignment horizontal="left" vertical="top" wrapText="1"/>
    </xf>
    <xf numFmtId="166" fontId="56" fillId="3" borderId="1" xfId="2" applyNumberFormat="1" applyFont="1" applyFill="1" applyBorder="1" applyAlignment="1">
      <alignment horizontal="left" vertical="top" wrapText="1"/>
    </xf>
    <xf numFmtId="2" fontId="57" fillId="4" borderId="3" xfId="6" applyNumberFormat="1" applyFont="1" applyFill="1" applyBorder="1" applyAlignment="1">
      <alignment horizontal="center" vertical="center" wrapText="1"/>
    </xf>
    <xf numFmtId="0" fontId="38" fillId="4" borderId="3" xfId="6" applyFont="1" applyFill="1" applyBorder="1" applyAlignment="1">
      <alignment horizontal="left" vertical="center" wrapText="1" shrinkToFit="1"/>
    </xf>
    <xf numFmtId="0" fontId="38" fillId="4" borderId="3" xfId="6" applyFont="1" applyFill="1" applyBorder="1" applyAlignment="1">
      <alignment horizontal="left" vertical="center" wrapText="1"/>
    </xf>
  </cellXfs>
  <cellStyles count="12">
    <cellStyle name="Обычный" xfId="0" builtinId="0"/>
    <cellStyle name="Обычный 10" xfId="11"/>
    <cellStyle name="Обычный 2" xfId="2"/>
    <cellStyle name="Обычный 2 2" xfId="6"/>
    <cellStyle name="Обычный 3" xfId="9"/>
    <cellStyle name="Обычный 33" xfId="10"/>
    <cellStyle name="Обычный 4" xfId="7"/>
    <cellStyle name="Обычный 5" xfId="8"/>
    <cellStyle name="Обычный 7" xfId="1"/>
    <cellStyle name="Обычный 9" xfId="4"/>
    <cellStyle name="Обычный_КПП" xfId="5"/>
    <cellStyle name="Обычный_Лист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emf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78.png"/><Relationship Id="rId21" Type="http://schemas.openxmlformats.org/officeDocument/2006/relationships/image" Target="../media/image83.jpeg"/><Relationship Id="rId42" Type="http://schemas.openxmlformats.org/officeDocument/2006/relationships/image" Target="../media/image104.jpeg"/><Relationship Id="rId63" Type="http://schemas.openxmlformats.org/officeDocument/2006/relationships/image" Target="../media/image125.jpeg"/><Relationship Id="rId84" Type="http://schemas.openxmlformats.org/officeDocument/2006/relationships/image" Target="../media/image146.png"/><Relationship Id="rId138" Type="http://schemas.openxmlformats.org/officeDocument/2006/relationships/image" Target="../media/image199.png"/><Relationship Id="rId107" Type="http://schemas.openxmlformats.org/officeDocument/2006/relationships/image" Target="../media/image168.png"/><Relationship Id="rId11" Type="http://schemas.openxmlformats.org/officeDocument/2006/relationships/image" Target="../media/image73.png"/><Relationship Id="rId32" Type="http://schemas.openxmlformats.org/officeDocument/2006/relationships/image" Target="../media/image94.jpeg"/><Relationship Id="rId53" Type="http://schemas.openxmlformats.org/officeDocument/2006/relationships/image" Target="../media/image115.jpeg"/><Relationship Id="rId74" Type="http://schemas.openxmlformats.org/officeDocument/2006/relationships/image" Target="../media/image136.png"/><Relationship Id="rId128" Type="http://schemas.openxmlformats.org/officeDocument/2006/relationships/image" Target="../media/image189.png"/><Relationship Id="rId5" Type="http://schemas.openxmlformats.org/officeDocument/2006/relationships/image" Target="../media/image67.png"/><Relationship Id="rId90" Type="http://schemas.openxmlformats.org/officeDocument/2006/relationships/image" Target="../media/image152.jpeg"/><Relationship Id="rId95" Type="http://schemas.openxmlformats.org/officeDocument/2006/relationships/image" Target="../media/image157.jpeg"/><Relationship Id="rId22" Type="http://schemas.openxmlformats.org/officeDocument/2006/relationships/image" Target="../media/image84.png"/><Relationship Id="rId27" Type="http://schemas.openxmlformats.org/officeDocument/2006/relationships/image" Target="../media/image89.jpeg"/><Relationship Id="rId43" Type="http://schemas.openxmlformats.org/officeDocument/2006/relationships/image" Target="../media/image105.jpeg"/><Relationship Id="rId48" Type="http://schemas.openxmlformats.org/officeDocument/2006/relationships/image" Target="../media/image110.jpeg"/><Relationship Id="rId64" Type="http://schemas.openxmlformats.org/officeDocument/2006/relationships/image" Target="../media/image126.jpeg"/><Relationship Id="rId69" Type="http://schemas.openxmlformats.org/officeDocument/2006/relationships/image" Target="../media/image131.jpeg"/><Relationship Id="rId113" Type="http://schemas.openxmlformats.org/officeDocument/2006/relationships/image" Target="../media/image174.jpeg"/><Relationship Id="rId118" Type="http://schemas.openxmlformats.org/officeDocument/2006/relationships/image" Target="../media/image179.jpeg"/><Relationship Id="rId134" Type="http://schemas.openxmlformats.org/officeDocument/2006/relationships/image" Target="../media/image195.png"/><Relationship Id="rId139" Type="http://schemas.openxmlformats.org/officeDocument/2006/relationships/image" Target="../media/image200.png"/><Relationship Id="rId80" Type="http://schemas.openxmlformats.org/officeDocument/2006/relationships/image" Target="../media/image142.png"/><Relationship Id="rId85" Type="http://schemas.openxmlformats.org/officeDocument/2006/relationships/image" Target="../media/image147.jpeg"/><Relationship Id="rId12" Type="http://schemas.openxmlformats.org/officeDocument/2006/relationships/image" Target="../media/image74.png"/><Relationship Id="rId17" Type="http://schemas.openxmlformats.org/officeDocument/2006/relationships/image" Target="../media/image79.png"/><Relationship Id="rId33" Type="http://schemas.openxmlformats.org/officeDocument/2006/relationships/image" Target="../media/image95.jpeg"/><Relationship Id="rId38" Type="http://schemas.openxmlformats.org/officeDocument/2006/relationships/image" Target="../media/image100.jpeg"/><Relationship Id="rId59" Type="http://schemas.openxmlformats.org/officeDocument/2006/relationships/image" Target="../media/image121.jpeg"/><Relationship Id="rId103" Type="http://schemas.openxmlformats.org/officeDocument/2006/relationships/image" Target="../media/image164.png"/><Relationship Id="rId108" Type="http://schemas.openxmlformats.org/officeDocument/2006/relationships/image" Target="../media/image169.png"/><Relationship Id="rId124" Type="http://schemas.openxmlformats.org/officeDocument/2006/relationships/image" Target="../media/image185.png"/><Relationship Id="rId129" Type="http://schemas.openxmlformats.org/officeDocument/2006/relationships/image" Target="../media/image190.png"/><Relationship Id="rId54" Type="http://schemas.openxmlformats.org/officeDocument/2006/relationships/image" Target="../media/image116.png"/><Relationship Id="rId70" Type="http://schemas.openxmlformats.org/officeDocument/2006/relationships/image" Target="../media/image132.jpeg"/><Relationship Id="rId75" Type="http://schemas.openxmlformats.org/officeDocument/2006/relationships/image" Target="../media/image137.jpeg"/><Relationship Id="rId91" Type="http://schemas.openxmlformats.org/officeDocument/2006/relationships/image" Target="../media/image153.png"/><Relationship Id="rId96" Type="http://schemas.openxmlformats.org/officeDocument/2006/relationships/image" Target="../media/image158.jpeg"/><Relationship Id="rId140" Type="http://schemas.openxmlformats.org/officeDocument/2006/relationships/image" Target="../media/image201.png"/><Relationship Id="rId145" Type="http://schemas.openxmlformats.org/officeDocument/2006/relationships/image" Target="../media/image206.png"/><Relationship Id="rId1" Type="http://schemas.openxmlformats.org/officeDocument/2006/relationships/image" Target="../media/image63.png"/><Relationship Id="rId6" Type="http://schemas.openxmlformats.org/officeDocument/2006/relationships/image" Target="../media/image68.png"/><Relationship Id="rId23" Type="http://schemas.openxmlformats.org/officeDocument/2006/relationships/image" Target="../media/image85.png"/><Relationship Id="rId28" Type="http://schemas.openxmlformats.org/officeDocument/2006/relationships/image" Target="../media/image90.jpeg"/><Relationship Id="rId49" Type="http://schemas.openxmlformats.org/officeDocument/2006/relationships/image" Target="../media/image111.jpeg"/><Relationship Id="rId114" Type="http://schemas.openxmlformats.org/officeDocument/2006/relationships/image" Target="../media/image175.jpeg"/><Relationship Id="rId119" Type="http://schemas.openxmlformats.org/officeDocument/2006/relationships/image" Target="../media/image180.png"/><Relationship Id="rId44" Type="http://schemas.openxmlformats.org/officeDocument/2006/relationships/image" Target="../media/image106.jpeg"/><Relationship Id="rId60" Type="http://schemas.openxmlformats.org/officeDocument/2006/relationships/image" Target="../media/image122.png"/><Relationship Id="rId65" Type="http://schemas.openxmlformats.org/officeDocument/2006/relationships/image" Target="../media/image127.jpeg"/><Relationship Id="rId81" Type="http://schemas.openxmlformats.org/officeDocument/2006/relationships/image" Target="../media/image143.jpeg"/><Relationship Id="rId86" Type="http://schemas.openxmlformats.org/officeDocument/2006/relationships/image" Target="../media/image148.jpeg"/><Relationship Id="rId130" Type="http://schemas.openxmlformats.org/officeDocument/2006/relationships/image" Target="../media/image191.png"/><Relationship Id="rId135" Type="http://schemas.openxmlformats.org/officeDocument/2006/relationships/image" Target="../media/image196.png"/><Relationship Id="rId13" Type="http://schemas.openxmlformats.org/officeDocument/2006/relationships/image" Target="../media/image75.png"/><Relationship Id="rId18" Type="http://schemas.openxmlformats.org/officeDocument/2006/relationships/image" Target="../media/image80.jpeg"/><Relationship Id="rId39" Type="http://schemas.openxmlformats.org/officeDocument/2006/relationships/image" Target="../media/image101.png"/><Relationship Id="rId109" Type="http://schemas.openxmlformats.org/officeDocument/2006/relationships/image" Target="../media/image170.png"/><Relationship Id="rId34" Type="http://schemas.openxmlformats.org/officeDocument/2006/relationships/image" Target="../media/image96.png"/><Relationship Id="rId50" Type="http://schemas.openxmlformats.org/officeDocument/2006/relationships/image" Target="../media/image112.jpeg"/><Relationship Id="rId55" Type="http://schemas.openxmlformats.org/officeDocument/2006/relationships/image" Target="../media/image117.jpeg"/><Relationship Id="rId76" Type="http://schemas.openxmlformats.org/officeDocument/2006/relationships/image" Target="../media/image138.jpeg"/><Relationship Id="rId97" Type="http://schemas.openxmlformats.org/officeDocument/2006/relationships/image" Target="../media/image159.jpeg"/><Relationship Id="rId104" Type="http://schemas.openxmlformats.org/officeDocument/2006/relationships/image" Target="../media/image165.png"/><Relationship Id="rId120" Type="http://schemas.openxmlformats.org/officeDocument/2006/relationships/image" Target="../media/image181.png"/><Relationship Id="rId125" Type="http://schemas.openxmlformats.org/officeDocument/2006/relationships/image" Target="../media/image186.png"/><Relationship Id="rId141" Type="http://schemas.openxmlformats.org/officeDocument/2006/relationships/image" Target="../media/image202.png"/><Relationship Id="rId146" Type="http://schemas.openxmlformats.org/officeDocument/2006/relationships/image" Target="../media/image207.png"/><Relationship Id="rId7" Type="http://schemas.openxmlformats.org/officeDocument/2006/relationships/image" Target="../media/image69.jpeg"/><Relationship Id="rId71" Type="http://schemas.openxmlformats.org/officeDocument/2006/relationships/image" Target="../media/image133.jpeg"/><Relationship Id="rId92" Type="http://schemas.openxmlformats.org/officeDocument/2006/relationships/image" Target="../media/image154.jpeg"/><Relationship Id="rId2" Type="http://schemas.openxmlformats.org/officeDocument/2006/relationships/image" Target="../media/image64.png"/><Relationship Id="rId29" Type="http://schemas.openxmlformats.org/officeDocument/2006/relationships/image" Target="../media/image91.jpeg"/><Relationship Id="rId24" Type="http://schemas.openxmlformats.org/officeDocument/2006/relationships/image" Target="../media/image86.emf"/><Relationship Id="rId40" Type="http://schemas.openxmlformats.org/officeDocument/2006/relationships/image" Target="../media/image102.jpeg"/><Relationship Id="rId45" Type="http://schemas.openxmlformats.org/officeDocument/2006/relationships/image" Target="../media/image107.jpeg"/><Relationship Id="rId66" Type="http://schemas.openxmlformats.org/officeDocument/2006/relationships/image" Target="../media/image128.jpeg"/><Relationship Id="rId87" Type="http://schemas.openxmlformats.org/officeDocument/2006/relationships/image" Target="../media/image149.jpeg"/><Relationship Id="rId110" Type="http://schemas.openxmlformats.org/officeDocument/2006/relationships/image" Target="../media/image171.jpeg"/><Relationship Id="rId115" Type="http://schemas.openxmlformats.org/officeDocument/2006/relationships/image" Target="../media/image176.png"/><Relationship Id="rId131" Type="http://schemas.openxmlformats.org/officeDocument/2006/relationships/image" Target="../media/image192.png"/><Relationship Id="rId136" Type="http://schemas.openxmlformats.org/officeDocument/2006/relationships/image" Target="../media/image197.png"/><Relationship Id="rId61" Type="http://schemas.openxmlformats.org/officeDocument/2006/relationships/image" Target="../media/image123.jpeg"/><Relationship Id="rId82" Type="http://schemas.openxmlformats.org/officeDocument/2006/relationships/image" Target="../media/image144.png"/><Relationship Id="rId19" Type="http://schemas.openxmlformats.org/officeDocument/2006/relationships/image" Target="../media/image81.jpeg"/><Relationship Id="rId14" Type="http://schemas.openxmlformats.org/officeDocument/2006/relationships/image" Target="../media/image76.png"/><Relationship Id="rId30" Type="http://schemas.openxmlformats.org/officeDocument/2006/relationships/image" Target="../media/image92.jpeg"/><Relationship Id="rId35" Type="http://schemas.openxmlformats.org/officeDocument/2006/relationships/image" Target="../media/image97.png"/><Relationship Id="rId56" Type="http://schemas.openxmlformats.org/officeDocument/2006/relationships/image" Target="../media/image118.jpeg"/><Relationship Id="rId77" Type="http://schemas.openxmlformats.org/officeDocument/2006/relationships/image" Target="../media/image139.jpeg"/><Relationship Id="rId100" Type="http://schemas.openxmlformats.org/officeDocument/2006/relationships/image" Target="../media/image162.jpeg"/><Relationship Id="rId105" Type="http://schemas.openxmlformats.org/officeDocument/2006/relationships/image" Target="../media/image166.png"/><Relationship Id="rId126" Type="http://schemas.openxmlformats.org/officeDocument/2006/relationships/image" Target="../media/image187.png"/><Relationship Id="rId147" Type="http://schemas.openxmlformats.org/officeDocument/2006/relationships/image" Target="../media/image208.png"/><Relationship Id="rId8" Type="http://schemas.openxmlformats.org/officeDocument/2006/relationships/image" Target="../media/image70.png"/><Relationship Id="rId51" Type="http://schemas.openxmlformats.org/officeDocument/2006/relationships/image" Target="../media/image113.jpeg"/><Relationship Id="rId72" Type="http://schemas.openxmlformats.org/officeDocument/2006/relationships/image" Target="../media/image134.jpeg"/><Relationship Id="rId93" Type="http://schemas.openxmlformats.org/officeDocument/2006/relationships/image" Target="../media/image155.jpeg"/><Relationship Id="rId98" Type="http://schemas.openxmlformats.org/officeDocument/2006/relationships/image" Target="../media/image160.jpeg"/><Relationship Id="rId121" Type="http://schemas.openxmlformats.org/officeDocument/2006/relationships/image" Target="../media/image182.png"/><Relationship Id="rId142" Type="http://schemas.openxmlformats.org/officeDocument/2006/relationships/image" Target="../media/image203.png"/><Relationship Id="rId3" Type="http://schemas.openxmlformats.org/officeDocument/2006/relationships/image" Target="../media/image65.png"/><Relationship Id="rId25" Type="http://schemas.openxmlformats.org/officeDocument/2006/relationships/image" Target="../media/image87.png"/><Relationship Id="rId46" Type="http://schemas.openxmlformats.org/officeDocument/2006/relationships/image" Target="../media/image108.jpeg"/><Relationship Id="rId67" Type="http://schemas.openxmlformats.org/officeDocument/2006/relationships/image" Target="../media/image129.png"/><Relationship Id="rId116" Type="http://schemas.openxmlformats.org/officeDocument/2006/relationships/image" Target="../media/image177.jpeg"/><Relationship Id="rId137" Type="http://schemas.openxmlformats.org/officeDocument/2006/relationships/image" Target="../media/image198.png"/><Relationship Id="rId20" Type="http://schemas.openxmlformats.org/officeDocument/2006/relationships/image" Target="../media/image82.jpeg"/><Relationship Id="rId41" Type="http://schemas.openxmlformats.org/officeDocument/2006/relationships/image" Target="../media/image103.jpeg"/><Relationship Id="rId62" Type="http://schemas.openxmlformats.org/officeDocument/2006/relationships/image" Target="../media/image124.jpeg"/><Relationship Id="rId83" Type="http://schemas.openxmlformats.org/officeDocument/2006/relationships/image" Target="../media/image145.jpeg"/><Relationship Id="rId88" Type="http://schemas.openxmlformats.org/officeDocument/2006/relationships/image" Target="../media/image150.jpeg"/><Relationship Id="rId111" Type="http://schemas.openxmlformats.org/officeDocument/2006/relationships/image" Target="../media/image172.jpeg"/><Relationship Id="rId132" Type="http://schemas.openxmlformats.org/officeDocument/2006/relationships/image" Target="../media/image193.png"/><Relationship Id="rId15" Type="http://schemas.openxmlformats.org/officeDocument/2006/relationships/image" Target="../media/image77.png"/><Relationship Id="rId36" Type="http://schemas.openxmlformats.org/officeDocument/2006/relationships/image" Target="../media/image98.png"/><Relationship Id="rId57" Type="http://schemas.openxmlformats.org/officeDocument/2006/relationships/image" Target="../media/image119.png"/><Relationship Id="rId106" Type="http://schemas.openxmlformats.org/officeDocument/2006/relationships/image" Target="../media/image167.png"/><Relationship Id="rId127" Type="http://schemas.openxmlformats.org/officeDocument/2006/relationships/image" Target="../media/image188.png"/><Relationship Id="rId10" Type="http://schemas.openxmlformats.org/officeDocument/2006/relationships/image" Target="../media/image72.png"/><Relationship Id="rId31" Type="http://schemas.openxmlformats.org/officeDocument/2006/relationships/image" Target="../media/image93.jpeg"/><Relationship Id="rId52" Type="http://schemas.openxmlformats.org/officeDocument/2006/relationships/image" Target="../media/image114.jpeg"/><Relationship Id="rId73" Type="http://schemas.openxmlformats.org/officeDocument/2006/relationships/image" Target="../media/image135.jpeg"/><Relationship Id="rId78" Type="http://schemas.openxmlformats.org/officeDocument/2006/relationships/image" Target="../media/image140.png"/><Relationship Id="rId94" Type="http://schemas.openxmlformats.org/officeDocument/2006/relationships/image" Target="../media/image156.jpeg"/><Relationship Id="rId99" Type="http://schemas.openxmlformats.org/officeDocument/2006/relationships/image" Target="../media/image161.jpeg"/><Relationship Id="rId101" Type="http://schemas.openxmlformats.org/officeDocument/2006/relationships/image" Target="../media/image163.jpeg"/><Relationship Id="rId122" Type="http://schemas.openxmlformats.org/officeDocument/2006/relationships/image" Target="../media/image183.png"/><Relationship Id="rId143" Type="http://schemas.openxmlformats.org/officeDocument/2006/relationships/image" Target="../media/image204.png"/><Relationship Id="rId148" Type="http://schemas.openxmlformats.org/officeDocument/2006/relationships/image" Target="../media/image209.png"/><Relationship Id="rId4" Type="http://schemas.openxmlformats.org/officeDocument/2006/relationships/image" Target="../media/image66.jpeg"/><Relationship Id="rId9" Type="http://schemas.openxmlformats.org/officeDocument/2006/relationships/image" Target="../media/image71.png"/><Relationship Id="rId26" Type="http://schemas.openxmlformats.org/officeDocument/2006/relationships/image" Target="../media/image88.png"/><Relationship Id="rId47" Type="http://schemas.openxmlformats.org/officeDocument/2006/relationships/image" Target="../media/image109.jpeg"/><Relationship Id="rId68" Type="http://schemas.openxmlformats.org/officeDocument/2006/relationships/image" Target="../media/image130.jpeg"/><Relationship Id="rId89" Type="http://schemas.openxmlformats.org/officeDocument/2006/relationships/image" Target="../media/image151.jpeg"/><Relationship Id="rId112" Type="http://schemas.openxmlformats.org/officeDocument/2006/relationships/image" Target="../media/image173.jpeg"/><Relationship Id="rId133" Type="http://schemas.openxmlformats.org/officeDocument/2006/relationships/image" Target="../media/image194.png"/><Relationship Id="rId16" Type="http://schemas.openxmlformats.org/officeDocument/2006/relationships/image" Target="../media/image78.png"/><Relationship Id="rId37" Type="http://schemas.openxmlformats.org/officeDocument/2006/relationships/image" Target="../media/image99.png"/><Relationship Id="rId58" Type="http://schemas.openxmlformats.org/officeDocument/2006/relationships/image" Target="../media/image120.jpeg"/><Relationship Id="rId79" Type="http://schemas.openxmlformats.org/officeDocument/2006/relationships/image" Target="../media/image141.jpeg"/><Relationship Id="rId102" Type="http://schemas.openxmlformats.org/officeDocument/2006/relationships/image" Target="../media/image36.png"/><Relationship Id="rId123" Type="http://schemas.openxmlformats.org/officeDocument/2006/relationships/image" Target="../media/image184.png"/><Relationship Id="rId144" Type="http://schemas.openxmlformats.org/officeDocument/2006/relationships/image" Target="../media/image20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2.jpeg"/><Relationship Id="rId18" Type="http://schemas.openxmlformats.org/officeDocument/2006/relationships/image" Target="../media/image227.png"/><Relationship Id="rId26" Type="http://schemas.openxmlformats.org/officeDocument/2006/relationships/image" Target="../media/image235.png"/><Relationship Id="rId39" Type="http://schemas.openxmlformats.org/officeDocument/2006/relationships/image" Target="../media/image248.png"/><Relationship Id="rId21" Type="http://schemas.openxmlformats.org/officeDocument/2006/relationships/image" Target="../media/image230.png"/><Relationship Id="rId34" Type="http://schemas.openxmlformats.org/officeDocument/2006/relationships/image" Target="../media/image243.png"/><Relationship Id="rId42" Type="http://schemas.openxmlformats.org/officeDocument/2006/relationships/image" Target="../media/image251.png"/><Relationship Id="rId47" Type="http://schemas.openxmlformats.org/officeDocument/2006/relationships/image" Target="../media/image256.png"/><Relationship Id="rId50" Type="http://schemas.openxmlformats.org/officeDocument/2006/relationships/image" Target="../media/image259.png"/><Relationship Id="rId55" Type="http://schemas.openxmlformats.org/officeDocument/2006/relationships/image" Target="../media/image264.png"/><Relationship Id="rId7" Type="http://schemas.openxmlformats.org/officeDocument/2006/relationships/image" Target="../media/image216.jpeg"/><Relationship Id="rId2" Type="http://schemas.openxmlformats.org/officeDocument/2006/relationships/image" Target="../media/image211.jpeg"/><Relationship Id="rId16" Type="http://schemas.openxmlformats.org/officeDocument/2006/relationships/image" Target="../media/image225.png"/><Relationship Id="rId29" Type="http://schemas.openxmlformats.org/officeDocument/2006/relationships/image" Target="../media/image238.png"/><Relationship Id="rId11" Type="http://schemas.openxmlformats.org/officeDocument/2006/relationships/image" Target="../media/image220.jpeg"/><Relationship Id="rId24" Type="http://schemas.openxmlformats.org/officeDocument/2006/relationships/image" Target="../media/image233.png"/><Relationship Id="rId32" Type="http://schemas.openxmlformats.org/officeDocument/2006/relationships/image" Target="../media/image241.png"/><Relationship Id="rId37" Type="http://schemas.openxmlformats.org/officeDocument/2006/relationships/image" Target="../media/image246.png"/><Relationship Id="rId40" Type="http://schemas.openxmlformats.org/officeDocument/2006/relationships/image" Target="../media/image249.png"/><Relationship Id="rId45" Type="http://schemas.openxmlformats.org/officeDocument/2006/relationships/image" Target="../media/image254.png"/><Relationship Id="rId53" Type="http://schemas.openxmlformats.org/officeDocument/2006/relationships/image" Target="../media/image262.png"/><Relationship Id="rId58" Type="http://schemas.openxmlformats.org/officeDocument/2006/relationships/image" Target="../media/image267.png"/><Relationship Id="rId5" Type="http://schemas.openxmlformats.org/officeDocument/2006/relationships/image" Target="../media/image214.jpeg"/><Relationship Id="rId61" Type="http://schemas.openxmlformats.org/officeDocument/2006/relationships/image" Target="../media/image270.png"/><Relationship Id="rId19" Type="http://schemas.openxmlformats.org/officeDocument/2006/relationships/image" Target="../media/image228.png"/><Relationship Id="rId14" Type="http://schemas.openxmlformats.org/officeDocument/2006/relationships/image" Target="../media/image223.jpeg"/><Relationship Id="rId22" Type="http://schemas.openxmlformats.org/officeDocument/2006/relationships/image" Target="../media/image231.png"/><Relationship Id="rId27" Type="http://schemas.openxmlformats.org/officeDocument/2006/relationships/image" Target="../media/image236.png"/><Relationship Id="rId30" Type="http://schemas.openxmlformats.org/officeDocument/2006/relationships/image" Target="../media/image239.png"/><Relationship Id="rId35" Type="http://schemas.openxmlformats.org/officeDocument/2006/relationships/image" Target="../media/image244.png"/><Relationship Id="rId43" Type="http://schemas.openxmlformats.org/officeDocument/2006/relationships/image" Target="../media/image252.png"/><Relationship Id="rId48" Type="http://schemas.openxmlformats.org/officeDocument/2006/relationships/image" Target="../media/image257.png"/><Relationship Id="rId56" Type="http://schemas.openxmlformats.org/officeDocument/2006/relationships/image" Target="../media/image265.png"/><Relationship Id="rId8" Type="http://schemas.openxmlformats.org/officeDocument/2006/relationships/image" Target="../media/image217.jpeg"/><Relationship Id="rId51" Type="http://schemas.openxmlformats.org/officeDocument/2006/relationships/image" Target="../media/image260.png"/><Relationship Id="rId3" Type="http://schemas.openxmlformats.org/officeDocument/2006/relationships/image" Target="../media/image212.jpeg"/><Relationship Id="rId12" Type="http://schemas.openxmlformats.org/officeDocument/2006/relationships/image" Target="../media/image221.jpeg"/><Relationship Id="rId17" Type="http://schemas.openxmlformats.org/officeDocument/2006/relationships/image" Target="../media/image226.png"/><Relationship Id="rId25" Type="http://schemas.openxmlformats.org/officeDocument/2006/relationships/image" Target="../media/image234.png"/><Relationship Id="rId33" Type="http://schemas.openxmlformats.org/officeDocument/2006/relationships/image" Target="../media/image242.png"/><Relationship Id="rId38" Type="http://schemas.openxmlformats.org/officeDocument/2006/relationships/image" Target="../media/image247.png"/><Relationship Id="rId46" Type="http://schemas.openxmlformats.org/officeDocument/2006/relationships/image" Target="../media/image255.png"/><Relationship Id="rId59" Type="http://schemas.openxmlformats.org/officeDocument/2006/relationships/image" Target="../media/image268.png"/><Relationship Id="rId20" Type="http://schemas.openxmlformats.org/officeDocument/2006/relationships/image" Target="../media/image229.png"/><Relationship Id="rId41" Type="http://schemas.openxmlformats.org/officeDocument/2006/relationships/image" Target="../media/image250.png"/><Relationship Id="rId54" Type="http://schemas.openxmlformats.org/officeDocument/2006/relationships/image" Target="../media/image263.png"/><Relationship Id="rId62" Type="http://schemas.openxmlformats.org/officeDocument/2006/relationships/image" Target="../media/image271.png"/><Relationship Id="rId1" Type="http://schemas.openxmlformats.org/officeDocument/2006/relationships/image" Target="../media/image210.jpeg"/><Relationship Id="rId6" Type="http://schemas.openxmlformats.org/officeDocument/2006/relationships/image" Target="../media/image215.png"/><Relationship Id="rId15" Type="http://schemas.openxmlformats.org/officeDocument/2006/relationships/image" Target="../media/image224.jpeg"/><Relationship Id="rId23" Type="http://schemas.openxmlformats.org/officeDocument/2006/relationships/image" Target="../media/image232.png"/><Relationship Id="rId28" Type="http://schemas.openxmlformats.org/officeDocument/2006/relationships/image" Target="../media/image237.png"/><Relationship Id="rId36" Type="http://schemas.openxmlformats.org/officeDocument/2006/relationships/image" Target="../media/image245.png"/><Relationship Id="rId49" Type="http://schemas.openxmlformats.org/officeDocument/2006/relationships/image" Target="../media/image258.png"/><Relationship Id="rId57" Type="http://schemas.openxmlformats.org/officeDocument/2006/relationships/image" Target="../media/image266.png"/><Relationship Id="rId10" Type="http://schemas.openxmlformats.org/officeDocument/2006/relationships/image" Target="../media/image219.jpeg"/><Relationship Id="rId31" Type="http://schemas.openxmlformats.org/officeDocument/2006/relationships/image" Target="../media/image240.png"/><Relationship Id="rId44" Type="http://schemas.openxmlformats.org/officeDocument/2006/relationships/image" Target="../media/image253.png"/><Relationship Id="rId52" Type="http://schemas.openxmlformats.org/officeDocument/2006/relationships/image" Target="../media/image261.png"/><Relationship Id="rId60" Type="http://schemas.openxmlformats.org/officeDocument/2006/relationships/image" Target="../media/image269.png"/><Relationship Id="rId4" Type="http://schemas.openxmlformats.org/officeDocument/2006/relationships/image" Target="../media/image213.jpeg"/><Relationship Id="rId9" Type="http://schemas.openxmlformats.org/officeDocument/2006/relationships/image" Target="../media/image218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4.jpeg"/><Relationship Id="rId18" Type="http://schemas.openxmlformats.org/officeDocument/2006/relationships/image" Target="../media/image289.png"/><Relationship Id="rId26" Type="http://schemas.openxmlformats.org/officeDocument/2006/relationships/image" Target="../media/image297.jpeg"/><Relationship Id="rId39" Type="http://schemas.openxmlformats.org/officeDocument/2006/relationships/image" Target="../media/image310.jpeg"/><Relationship Id="rId21" Type="http://schemas.openxmlformats.org/officeDocument/2006/relationships/image" Target="../media/image292.jpeg"/><Relationship Id="rId34" Type="http://schemas.openxmlformats.org/officeDocument/2006/relationships/image" Target="../media/image305.jpeg"/><Relationship Id="rId42" Type="http://schemas.openxmlformats.org/officeDocument/2006/relationships/image" Target="../media/image313.jpeg"/><Relationship Id="rId7" Type="http://schemas.openxmlformats.org/officeDocument/2006/relationships/image" Target="../media/image278.jpeg"/><Relationship Id="rId2" Type="http://schemas.openxmlformats.org/officeDocument/2006/relationships/image" Target="../media/image273.jpeg"/><Relationship Id="rId16" Type="http://schemas.openxmlformats.org/officeDocument/2006/relationships/image" Target="../media/image287.jpeg"/><Relationship Id="rId20" Type="http://schemas.openxmlformats.org/officeDocument/2006/relationships/image" Target="../media/image291.jpeg"/><Relationship Id="rId29" Type="http://schemas.openxmlformats.org/officeDocument/2006/relationships/image" Target="../media/image300.jpeg"/><Relationship Id="rId41" Type="http://schemas.openxmlformats.org/officeDocument/2006/relationships/image" Target="../media/image312.jpeg"/><Relationship Id="rId1" Type="http://schemas.openxmlformats.org/officeDocument/2006/relationships/image" Target="../media/image272.jpeg"/><Relationship Id="rId6" Type="http://schemas.openxmlformats.org/officeDocument/2006/relationships/image" Target="../media/image277.jpeg"/><Relationship Id="rId11" Type="http://schemas.openxmlformats.org/officeDocument/2006/relationships/image" Target="../media/image282.jpeg"/><Relationship Id="rId24" Type="http://schemas.openxmlformats.org/officeDocument/2006/relationships/image" Target="../media/image295.jpeg"/><Relationship Id="rId32" Type="http://schemas.openxmlformats.org/officeDocument/2006/relationships/image" Target="../media/image303.jpeg"/><Relationship Id="rId37" Type="http://schemas.openxmlformats.org/officeDocument/2006/relationships/image" Target="../media/image308.jpeg"/><Relationship Id="rId40" Type="http://schemas.openxmlformats.org/officeDocument/2006/relationships/image" Target="../media/image311.jpeg"/><Relationship Id="rId5" Type="http://schemas.openxmlformats.org/officeDocument/2006/relationships/image" Target="../media/image276.jpeg"/><Relationship Id="rId15" Type="http://schemas.openxmlformats.org/officeDocument/2006/relationships/image" Target="../media/image286.jpeg"/><Relationship Id="rId23" Type="http://schemas.openxmlformats.org/officeDocument/2006/relationships/image" Target="../media/image294.jpeg"/><Relationship Id="rId28" Type="http://schemas.openxmlformats.org/officeDocument/2006/relationships/image" Target="../media/image299.png"/><Relationship Id="rId36" Type="http://schemas.openxmlformats.org/officeDocument/2006/relationships/image" Target="../media/image307.jpeg"/><Relationship Id="rId10" Type="http://schemas.openxmlformats.org/officeDocument/2006/relationships/image" Target="../media/image281.jpeg"/><Relationship Id="rId19" Type="http://schemas.openxmlformats.org/officeDocument/2006/relationships/image" Target="../media/image290.jpeg"/><Relationship Id="rId31" Type="http://schemas.openxmlformats.org/officeDocument/2006/relationships/image" Target="../media/image302.jpeg"/><Relationship Id="rId4" Type="http://schemas.openxmlformats.org/officeDocument/2006/relationships/image" Target="../media/image275.jpeg"/><Relationship Id="rId9" Type="http://schemas.openxmlformats.org/officeDocument/2006/relationships/image" Target="../media/image280.jpeg"/><Relationship Id="rId14" Type="http://schemas.openxmlformats.org/officeDocument/2006/relationships/image" Target="../media/image285.jpeg"/><Relationship Id="rId22" Type="http://schemas.openxmlformats.org/officeDocument/2006/relationships/image" Target="../media/image293.jpeg"/><Relationship Id="rId27" Type="http://schemas.openxmlformats.org/officeDocument/2006/relationships/image" Target="../media/image298.jpeg"/><Relationship Id="rId30" Type="http://schemas.openxmlformats.org/officeDocument/2006/relationships/image" Target="../media/image301.jpeg"/><Relationship Id="rId35" Type="http://schemas.openxmlformats.org/officeDocument/2006/relationships/image" Target="../media/image306.jpeg"/><Relationship Id="rId43" Type="http://schemas.openxmlformats.org/officeDocument/2006/relationships/image" Target="../media/image314.jpeg"/><Relationship Id="rId8" Type="http://schemas.openxmlformats.org/officeDocument/2006/relationships/image" Target="../media/image279.jpeg"/><Relationship Id="rId3" Type="http://schemas.openxmlformats.org/officeDocument/2006/relationships/image" Target="../media/image274.jpeg"/><Relationship Id="rId12" Type="http://schemas.openxmlformats.org/officeDocument/2006/relationships/image" Target="../media/image283.jpeg"/><Relationship Id="rId17" Type="http://schemas.openxmlformats.org/officeDocument/2006/relationships/image" Target="../media/image288.jpeg"/><Relationship Id="rId25" Type="http://schemas.openxmlformats.org/officeDocument/2006/relationships/image" Target="../media/image296.jpeg"/><Relationship Id="rId33" Type="http://schemas.openxmlformats.org/officeDocument/2006/relationships/image" Target="../media/image304.jpeg"/><Relationship Id="rId38" Type="http://schemas.openxmlformats.org/officeDocument/2006/relationships/image" Target="../media/image309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39.png"/><Relationship Id="rId21" Type="http://schemas.openxmlformats.org/officeDocument/2006/relationships/image" Target="../media/image334.png"/><Relationship Id="rId42" Type="http://schemas.openxmlformats.org/officeDocument/2006/relationships/image" Target="../media/image355.png"/><Relationship Id="rId47" Type="http://schemas.openxmlformats.org/officeDocument/2006/relationships/image" Target="../media/image360.png"/><Relationship Id="rId63" Type="http://schemas.openxmlformats.org/officeDocument/2006/relationships/image" Target="../media/image376.png"/><Relationship Id="rId68" Type="http://schemas.openxmlformats.org/officeDocument/2006/relationships/image" Target="../media/image381.png"/><Relationship Id="rId2" Type="http://schemas.openxmlformats.org/officeDocument/2006/relationships/image" Target="../media/image315.png"/><Relationship Id="rId16" Type="http://schemas.openxmlformats.org/officeDocument/2006/relationships/image" Target="../media/image329.png"/><Relationship Id="rId29" Type="http://schemas.openxmlformats.org/officeDocument/2006/relationships/image" Target="../media/image342.png"/><Relationship Id="rId11" Type="http://schemas.openxmlformats.org/officeDocument/2006/relationships/image" Target="../media/image324.png"/><Relationship Id="rId24" Type="http://schemas.openxmlformats.org/officeDocument/2006/relationships/image" Target="../media/image337.png"/><Relationship Id="rId32" Type="http://schemas.openxmlformats.org/officeDocument/2006/relationships/image" Target="../media/image345.png"/><Relationship Id="rId37" Type="http://schemas.openxmlformats.org/officeDocument/2006/relationships/image" Target="../media/image350.png"/><Relationship Id="rId40" Type="http://schemas.openxmlformats.org/officeDocument/2006/relationships/image" Target="../media/image353.png"/><Relationship Id="rId45" Type="http://schemas.openxmlformats.org/officeDocument/2006/relationships/image" Target="../media/image358.png"/><Relationship Id="rId53" Type="http://schemas.openxmlformats.org/officeDocument/2006/relationships/image" Target="../media/image366.png"/><Relationship Id="rId58" Type="http://schemas.openxmlformats.org/officeDocument/2006/relationships/image" Target="../media/image371.png"/><Relationship Id="rId66" Type="http://schemas.openxmlformats.org/officeDocument/2006/relationships/image" Target="../media/image379.png"/><Relationship Id="rId74" Type="http://schemas.openxmlformats.org/officeDocument/2006/relationships/image" Target="../media/image387.png"/><Relationship Id="rId5" Type="http://schemas.openxmlformats.org/officeDocument/2006/relationships/image" Target="../media/image318.png"/><Relationship Id="rId61" Type="http://schemas.openxmlformats.org/officeDocument/2006/relationships/image" Target="../media/image374.png"/><Relationship Id="rId19" Type="http://schemas.openxmlformats.org/officeDocument/2006/relationships/image" Target="../media/image332.png"/><Relationship Id="rId14" Type="http://schemas.openxmlformats.org/officeDocument/2006/relationships/image" Target="../media/image327.png"/><Relationship Id="rId22" Type="http://schemas.openxmlformats.org/officeDocument/2006/relationships/image" Target="../media/image335.png"/><Relationship Id="rId27" Type="http://schemas.openxmlformats.org/officeDocument/2006/relationships/image" Target="../media/image340.png"/><Relationship Id="rId30" Type="http://schemas.openxmlformats.org/officeDocument/2006/relationships/image" Target="../media/image343.png"/><Relationship Id="rId35" Type="http://schemas.openxmlformats.org/officeDocument/2006/relationships/image" Target="../media/image348.png"/><Relationship Id="rId43" Type="http://schemas.openxmlformats.org/officeDocument/2006/relationships/image" Target="../media/image356.png"/><Relationship Id="rId48" Type="http://schemas.openxmlformats.org/officeDocument/2006/relationships/image" Target="../media/image361.png"/><Relationship Id="rId56" Type="http://schemas.openxmlformats.org/officeDocument/2006/relationships/image" Target="../media/image369.png"/><Relationship Id="rId64" Type="http://schemas.openxmlformats.org/officeDocument/2006/relationships/image" Target="../media/image377.png"/><Relationship Id="rId69" Type="http://schemas.openxmlformats.org/officeDocument/2006/relationships/image" Target="../media/image382.png"/><Relationship Id="rId8" Type="http://schemas.openxmlformats.org/officeDocument/2006/relationships/image" Target="../media/image321.png"/><Relationship Id="rId51" Type="http://schemas.openxmlformats.org/officeDocument/2006/relationships/image" Target="../media/image364.png"/><Relationship Id="rId72" Type="http://schemas.openxmlformats.org/officeDocument/2006/relationships/image" Target="../media/image385.png"/><Relationship Id="rId3" Type="http://schemas.openxmlformats.org/officeDocument/2006/relationships/image" Target="../media/image316.png"/><Relationship Id="rId12" Type="http://schemas.openxmlformats.org/officeDocument/2006/relationships/image" Target="../media/image325.png"/><Relationship Id="rId17" Type="http://schemas.openxmlformats.org/officeDocument/2006/relationships/image" Target="../media/image330.png"/><Relationship Id="rId25" Type="http://schemas.openxmlformats.org/officeDocument/2006/relationships/image" Target="../media/image338.png"/><Relationship Id="rId33" Type="http://schemas.openxmlformats.org/officeDocument/2006/relationships/image" Target="../media/image346.png"/><Relationship Id="rId38" Type="http://schemas.openxmlformats.org/officeDocument/2006/relationships/image" Target="../media/image351.png"/><Relationship Id="rId46" Type="http://schemas.openxmlformats.org/officeDocument/2006/relationships/image" Target="../media/image359.png"/><Relationship Id="rId59" Type="http://schemas.openxmlformats.org/officeDocument/2006/relationships/image" Target="../media/image372.png"/><Relationship Id="rId67" Type="http://schemas.openxmlformats.org/officeDocument/2006/relationships/image" Target="../media/image380.png"/><Relationship Id="rId20" Type="http://schemas.openxmlformats.org/officeDocument/2006/relationships/image" Target="../media/image333.png"/><Relationship Id="rId41" Type="http://schemas.openxmlformats.org/officeDocument/2006/relationships/image" Target="../media/image354.png"/><Relationship Id="rId54" Type="http://schemas.openxmlformats.org/officeDocument/2006/relationships/image" Target="../media/image367.png"/><Relationship Id="rId62" Type="http://schemas.openxmlformats.org/officeDocument/2006/relationships/image" Target="../media/image375.png"/><Relationship Id="rId70" Type="http://schemas.openxmlformats.org/officeDocument/2006/relationships/image" Target="../media/image383.png"/><Relationship Id="rId1" Type="http://schemas.openxmlformats.org/officeDocument/2006/relationships/image" Target="../media/image36.png"/><Relationship Id="rId6" Type="http://schemas.openxmlformats.org/officeDocument/2006/relationships/image" Target="../media/image319.png"/><Relationship Id="rId15" Type="http://schemas.openxmlformats.org/officeDocument/2006/relationships/image" Target="../media/image328.png"/><Relationship Id="rId23" Type="http://schemas.openxmlformats.org/officeDocument/2006/relationships/image" Target="../media/image336.png"/><Relationship Id="rId28" Type="http://schemas.openxmlformats.org/officeDocument/2006/relationships/image" Target="../media/image341.png"/><Relationship Id="rId36" Type="http://schemas.openxmlformats.org/officeDocument/2006/relationships/image" Target="../media/image349.png"/><Relationship Id="rId49" Type="http://schemas.openxmlformats.org/officeDocument/2006/relationships/image" Target="../media/image362.png"/><Relationship Id="rId57" Type="http://schemas.openxmlformats.org/officeDocument/2006/relationships/image" Target="../media/image370.png"/><Relationship Id="rId10" Type="http://schemas.openxmlformats.org/officeDocument/2006/relationships/image" Target="../media/image323.png"/><Relationship Id="rId31" Type="http://schemas.openxmlformats.org/officeDocument/2006/relationships/image" Target="../media/image344.png"/><Relationship Id="rId44" Type="http://schemas.openxmlformats.org/officeDocument/2006/relationships/image" Target="../media/image357.png"/><Relationship Id="rId52" Type="http://schemas.openxmlformats.org/officeDocument/2006/relationships/image" Target="../media/image365.png"/><Relationship Id="rId60" Type="http://schemas.openxmlformats.org/officeDocument/2006/relationships/image" Target="../media/image373.png"/><Relationship Id="rId65" Type="http://schemas.openxmlformats.org/officeDocument/2006/relationships/image" Target="../media/image378.png"/><Relationship Id="rId73" Type="http://schemas.openxmlformats.org/officeDocument/2006/relationships/image" Target="../media/image386.png"/><Relationship Id="rId4" Type="http://schemas.openxmlformats.org/officeDocument/2006/relationships/image" Target="../media/image317.png"/><Relationship Id="rId9" Type="http://schemas.openxmlformats.org/officeDocument/2006/relationships/image" Target="../media/image322.png"/><Relationship Id="rId13" Type="http://schemas.openxmlformats.org/officeDocument/2006/relationships/image" Target="../media/image326.png"/><Relationship Id="rId18" Type="http://schemas.openxmlformats.org/officeDocument/2006/relationships/image" Target="../media/image331.png"/><Relationship Id="rId39" Type="http://schemas.openxmlformats.org/officeDocument/2006/relationships/image" Target="../media/image352.png"/><Relationship Id="rId34" Type="http://schemas.openxmlformats.org/officeDocument/2006/relationships/image" Target="../media/image347.png"/><Relationship Id="rId50" Type="http://schemas.openxmlformats.org/officeDocument/2006/relationships/image" Target="../media/image363.png"/><Relationship Id="rId55" Type="http://schemas.openxmlformats.org/officeDocument/2006/relationships/image" Target="../media/image368.png"/><Relationship Id="rId7" Type="http://schemas.openxmlformats.org/officeDocument/2006/relationships/image" Target="../media/image320.png"/><Relationship Id="rId71" Type="http://schemas.openxmlformats.org/officeDocument/2006/relationships/image" Target="../media/image38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4.jpeg"/><Relationship Id="rId13" Type="http://schemas.openxmlformats.org/officeDocument/2006/relationships/image" Target="../media/image399.jpeg"/><Relationship Id="rId3" Type="http://schemas.openxmlformats.org/officeDocument/2006/relationships/image" Target="../media/image389.jpeg"/><Relationship Id="rId7" Type="http://schemas.openxmlformats.org/officeDocument/2006/relationships/image" Target="../media/image393.jpeg"/><Relationship Id="rId12" Type="http://schemas.openxmlformats.org/officeDocument/2006/relationships/image" Target="../media/image398.jpeg"/><Relationship Id="rId2" Type="http://schemas.openxmlformats.org/officeDocument/2006/relationships/image" Target="../media/image388.jpeg"/><Relationship Id="rId16" Type="http://schemas.openxmlformats.org/officeDocument/2006/relationships/image" Target="../media/image402.png"/><Relationship Id="rId1" Type="http://schemas.openxmlformats.org/officeDocument/2006/relationships/image" Target="../media/image36.png"/><Relationship Id="rId6" Type="http://schemas.openxmlformats.org/officeDocument/2006/relationships/image" Target="../media/image392.jpeg"/><Relationship Id="rId11" Type="http://schemas.openxmlformats.org/officeDocument/2006/relationships/image" Target="../media/image397.png"/><Relationship Id="rId5" Type="http://schemas.openxmlformats.org/officeDocument/2006/relationships/image" Target="../media/image391.jpeg"/><Relationship Id="rId15" Type="http://schemas.openxmlformats.org/officeDocument/2006/relationships/image" Target="../media/image401.jpeg"/><Relationship Id="rId10" Type="http://schemas.openxmlformats.org/officeDocument/2006/relationships/image" Target="../media/image396.jpeg"/><Relationship Id="rId4" Type="http://schemas.openxmlformats.org/officeDocument/2006/relationships/image" Target="../media/image390.jpeg"/><Relationship Id="rId9" Type="http://schemas.openxmlformats.org/officeDocument/2006/relationships/image" Target="../media/image395.jpeg"/><Relationship Id="rId14" Type="http://schemas.openxmlformats.org/officeDocument/2006/relationships/image" Target="../media/image40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182</xdr:row>
      <xdr:rowOff>19050</xdr:rowOff>
    </xdr:from>
    <xdr:ext cx="0" cy="190500"/>
    <xdr:pic>
      <xdr:nvPicPr>
        <xdr:cNvPr id="2" name="Picture 59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13">
          <a:off x="0" y="33061275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155</xdr:row>
      <xdr:rowOff>9525</xdr:rowOff>
    </xdr:from>
    <xdr:ext cx="0" cy="190500"/>
    <xdr:pic>
      <xdr:nvPicPr>
        <xdr:cNvPr id="3" name="Picture 548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0701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133350</xdr:colOff>
      <xdr:row>254</xdr:row>
      <xdr:rowOff>0</xdr:rowOff>
    </xdr:from>
    <xdr:ext cx="0" cy="200025"/>
    <xdr:pic>
      <xdr:nvPicPr>
        <xdr:cNvPr id="4" name="Picture 592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5977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104775</xdr:colOff>
      <xdr:row>352</xdr:row>
      <xdr:rowOff>9525</xdr:rowOff>
    </xdr:from>
    <xdr:ext cx="0" cy="190500"/>
    <xdr:pic>
      <xdr:nvPicPr>
        <xdr:cNvPr id="5" name="Picture 8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3722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37</xdr:row>
      <xdr:rowOff>95250</xdr:rowOff>
    </xdr:from>
    <xdr:ext cx="923925" cy="552450"/>
    <xdr:pic>
      <xdr:nvPicPr>
        <xdr:cNvPr id="6" name="Рисунок 20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800850"/>
          <a:ext cx="923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171450</xdr:colOff>
      <xdr:row>97</xdr:row>
      <xdr:rowOff>57150</xdr:rowOff>
    </xdr:from>
    <xdr:ext cx="1285875" cy="742950"/>
    <xdr:pic>
      <xdr:nvPicPr>
        <xdr:cNvPr id="7" name="Рисунок 20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21250"/>
          <a:ext cx="12858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125</xdr:row>
      <xdr:rowOff>76200</xdr:rowOff>
    </xdr:from>
    <xdr:ext cx="942975" cy="628650"/>
    <xdr:pic>
      <xdr:nvPicPr>
        <xdr:cNvPr id="8" name="Рисунок 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07600"/>
          <a:ext cx="9429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156</xdr:row>
      <xdr:rowOff>114300</xdr:rowOff>
    </xdr:from>
    <xdr:ext cx="885825" cy="628650"/>
    <xdr:pic>
      <xdr:nvPicPr>
        <xdr:cNvPr id="9" name="Рисунок 20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5592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183</xdr:row>
      <xdr:rowOff>0</xdr:rowOff>
    </xdr:from>
    <xdr:ext cx="1085850" cy="628650"/>
    <xdr:pic>
      <xdr:nvPicPr>
        <xdr:cNvPr id="10" name="Рисунок 20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27950"/>
          <a:ext cx="1085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266700</xdr:colOff>
      <xdr:row>197</xdr:row>
      <xdr:rowOff>19050</xdr:rowOff>
    </xdr:from>
    <xdr:ext cx="819150" cy="581025"/>
    <xdr:pic>
      <xdr:nvPicPr>
        <xdr:cNvPr id="11" name="Рисунок 20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680650"/>
          <a:ext cx="819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276225</xdr:colOff>
      <xdr:row>225</xdr:row>
      <xdr:rowOff>0</xdr:rowOff>
    </xdr:from>
    <xdr:ext cx="590550" cy="1209675"/>
    <xdr:pic>
      <xdr:nvPicPr>
        <xdr:cNvPr id="12" name="Рисунок 2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13">
          <a:off x="71437" y="41038463"/>
          <a:ext cx="12096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314325</xdr:colOff>
      <xdr:row>254</xdr:row>
      <xdr:rowOff>85725</xdr:rowOff>
    </xdr:from>
    <xdr:ext cx="590550" cy="1009650"/>
    <xdr:pic>
      <xdr:nvPicPr>
        <xdr:cNvPr id="13" name="Рисунок 18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13">
          <a:off x="171450" y="46272450"/>
          <a:ext cx="10096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257175</xdr:colOff>
      <xdr:row>278</xdr:row>
      <xdr:rowOff>95250</xdr:rowOff>
    </xdr:from>
    <xdr:ext cx="647700" cy="1171575"/>
    <xdr:pic>
      <xdr:nvPicPr>
        <xdr:cNvPr id="14" name="Рисунок 1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13">
          <a:off x="119062" y="50677763"/>
          <a:ext cx="1171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295275</xdr:colOff>
      <xdr:row>310</xdr:row>
      <xdr:rowOff>171450</xdr:rowOff>
    </xdr:from>
    <xdr:ext cx="1104900" cy="666750"/>
    <xdr:pic>
      <xdr:nvPicPr>
        <xdr:cNvPr id="15" name="Рисунок 22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283225"/>
          <a:ext cx="1104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171450</xdr:colOff>
      <xdr:row>326</xdr:row>
      <xdr:rowOff>66675</xdr:rowOff>
    </xdr:from>
    <xdr:ext cx="1047750" cy="742950"/>
    <xdr:pic>
      <xdr:nvPicPr>
        <xdr:cNvPr id="16" name="Рисунок 23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074050"/>
          <a:ext cx="10477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247650</xdr:colOff>
      <xdr:row>340</xdr:row>
      <xdr:rowOff>66675</xdr:rowOff>
    </xdr:from>
    <xdr:ext cx="962025" cy="533400"/>
    <xdr:pic>
      <xdr:nvPicPr>
        <xdr:cNvPr id="17" name="Рисунок 23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1607700"/>
          <a:ext cx="9620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354</xdr:row>
      <xdr:rowOff>142875</xdr:rowOff>
    </xdr:from>
    <xdr:ext cx="923925" cy="495300"/>
    <xdr:pic>
      <xdr:nvPicPr>
        <xdr:cNvPr id="18" name="Рисунок 23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4217550"/>
          <a:ext cx="923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219075</xdr:colOff>
      <xdr:row>361</xdr:row>
      <xdr:rowOff>9525</xdr:rowOff>
    </xdr:from>
    <xdr:ext cx="866775" cy="333375"/>
    <xdr:pic>
      <xdr:nvPicPr>
        <xdr:cNvPr id="19" name="Рисунок 23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351025"/>
          <a:ext cx="8667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209550</xdr:colOff>
      <xdr:row>368</xdr:row>
      <xdr:rowOff>38100</xdr:rowOff>
    </xdr:from>
    <xdr:ext cx="1085850" cy="504825"/>
    <xdr:pic>
      <xdr:nvPicPr>
        <xdr:cNvPr id="20" name="Рисунок 23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6646425"/>
          <a:ext cx="10858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95250</xdr:colOff>
      <xdr:row>373</xdr:row>
      <xdr:rowOff>19050</xdr:rowOff>
    </xdr:from>
    <xdr:ext cx="971550" cy="485775"/>
    <xdr:pic>
      <xdr:nvPicPr>
        <xdr:cNvPr id="21" name="Рисунок 23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532250"/>
          <a:ext cx="971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376</xdr:row>
      <xdr:rowOff>180975</xdr:rowOff>
    </xdr:from>
    <xdr:ext cx="790575" cy="438150"/>
    <xdr:pic>
      <xdr:nvPicPr>
        <xdr:cNvPr id="22" name="Рисунок 236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8237100"/>
          <a:ext cx="790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381</xdr:row>
      <xdr:rowOff>47625</xdr:rowOff>
    </xdr:from>
    <xdr:ext cx="857250" cy="523875"/>
    <xdr:pic>
      <xdr:nvPicPr>
        <xdr:cNvPr id="23" name="Рисунок 23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9008625"/>
          <a:ext cx="8572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238125</xdr:colOff>
      <xdr:row>391</xdr:row>
      <xdr:rowOff>123825</xdr:rowOff>
    </xdr:from>
    <xdr:ext cx="781050" cy="409575"/>
    <xdr:pic>
      <xdr:nvPicPr>
        <xdr:cNvPr id="24" name="Рисунок 23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894575"/>
          <a:ext cx="781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395</xdr:row>
      <xdr:rowOff>161925</xdr:rowOff>
    </xdr:from>
    <xdr:ext cx="828675" cy="485775"/>
    <xdr:pic>
      <xdr:nvPicPr>
        <xdr:cNvPr id="25" name="Рисунок 239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1656575"/>
          <a:ext cx="828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247650</xdr:colOff>
      <xdr:row>400</xdr:row>
      <xdr:rowOff>95250</xdr:rowOff>
    </xdr:from>
    <xdr:ext cx="781050" cy="495300"/>
    <xdr:pic>
      <xdr:nvPicPr>
        <xdr:cNvPr id="26" name="Рисунок 240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2494775"/>
          <a:ext cx="7810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238125</xdr:colOff>
      <xdr:row>411</xdr:row>
      <xdr:rowOff>104775</xdr:rowOff>
    </xdr:from>
    <xdr:ext cx="742950" cy="466725"/>
    <xdr:pic>
      <xdr:nvPicPr>
        <xdr:cNvPr id="27" name="Рисунок 24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4495025"/>
          <a:ext cx="742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416</xdr:row>
      <xdr:rowOff>47625</xdr:rowOff>
    </xdr:from>
    <xdr:ext cx="838200" cy="581025"/>
    <xdr:pic>
      <xdr:nvPicPr>
        <xdr:cNvPr id="28" name="Рисунок 24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5342750"/>
          <a:ext cx="838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209550</xdr:colOff>
      <xdr:row>459</xdr:row>
      <xdr:rowOff>142875</xdr:rowOff>
    </xdr:from>
    <xdr:ext cx="942975" cy="504825"/>
    <xdr:pic>
      <xdr:nvPicPr>
        <xdr:cNvPr id="29" name="Рисунок 24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3219925"/>
          <a:ext cx="9429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276225</xdr:colOff>
      <xdr:row>476</xdr:row>
      <xdr:rowOff>133350</xdr:rowOff>
    </xdr:from>
    <xdr:ext cx="847725" cy="504825"/>
    <xdr:pic>
      <xdr:nvPicPr>
        <xdr:cNvPr id="30" name="Рисунок 24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6286975"/>
          <a:ext cx="8477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171450</xdr:colOff>
      <xdr:row>502</xdr:row>
      <xdr:rowOff>0</xdr:rowOff>
    </xdr:from>
    <xdr:ext cx="790575" cy="619125"/>
    <xdr:pic>
      <xdr:nvPicPr>
        <xdr:cNvPr id="31" name="Picture 392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858975"/>
          <a:ext cx="7905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200025</xdr:colOff>
      <xdr:row>521</xdr:row>
      <xdr:rowOff>171450</xdr:rowOff>
    </xdr:from>
    <xdr:ext cx="904875" cy="533400"/>
    <xdr:pic>
      <xdr:nvPicPr>
        <xdr:cNvPr id="32" name="Рисунок 24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4468950"/>
          <a:ext cx="904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534</xdr:row>
      <xdr:rowOff>47625</xdr:rowOff>
    </xdr:from>
    <xdr:ext cx="1095375" cy="571500"/>
    <xdr:pic>
      <xdr:nvPicPr>
        <xdr:cNvPr id="33" name="Рисунок 24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6697800"/>
          <a:ext cx="1095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209550</xdr:colOff>
      <xdr:row>549</xdr:row>
      <xdr:rowOff>95250</xdr:rowOff>
    </xdr:from>
    <xdr:ext cx="1085850" cy="542925"/>
    <xdr:pic>
      <xdr:nvPicPr>
        <xdr:cNvPr id="34" name="Рисунок 24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9460050"/>
          <a:ext cx="1085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266700</xdr:colOff>
      <xdr:row>568</xdr:row>
      <xdr:rowOff>0</xdr:rowOff>
    </xdr:from>
    <xdr:ext cx="866775" cy="523875"/>
    <xdr:pic>
      <xdr:nvPicPr>
        <xdr:cNvPr id="35" name="Рисунок 24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803325"/>
          <a:ext cx="8667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2</xdr:row>
      <xdr:rowOff>142875</xdr:rowOff>
    </xdr:from>
    <xdr:ext cx="1095375" cy="1000125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14350"/>
          <a:ext cx="10953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295275</xdr:colOff>
      <xdr:row>573</xdr:row>
      <xdr:rowOff>57150</xdr:rowOff>
    </xdr:from>
    <xdr:ext cx="904875" cy="590550"/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3765350"/>
          <a:ext cx="9048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247650</xdr:colOff>
      <xdr:row>576</xdr:row>
      <xdr:rowOff>114300</xdr:rowOff>
    </xdr:from>
    <xdr:ext cx="885825" cy="876300"/>
    <xdr:pic>
      <xdr:nvPicPr>
        <xdr:cNvPr id="38" name="Рисунок 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4365425"/>
          <a:ext cx="8858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200025</xdr:colOff>
      <xdr:row>587</xdr:row>
      <xdr:rowOff>19050</xdr:rowOff>
    </xdr:from>
    <xdr:ext cx="904875" cy="895350"/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260900"/>
          <a:ext cx="904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266700</xdr:colOff>
      <xdr:row>607</xdr:row>
      <xdr:rowOff>104775</xdr:rowOff>
    </xdr:from>
    <xdr:ext cx="990600" cy="981075"/>
    <xdr:pic>
      <xdr:nvPicPr>
        <xdr:cNvPr id="40" name="Рисунок 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9966125"/>
          <a:ext cx="9906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180975</xdr:colOff>
      <xdr:row>626</xdr:row>
      <xdr:rowOff>123825</xdr:rowOff>
    </xdr:from>
    <xdr:ext cx="1066800" cy="1057275"/>
    <xdr:pic>
      <xdr:nvPicPr>
        <xdr:cNvPr id="41" name="Рисунок 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3423700"/>
          <a:ext cx="10668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652</xdr:row>
      <xdr:rowOff>114300</xdr:rowOff>
    </xdr:from>
    <xdr:ext cx="1285875" cy="1276350"/>
    <xdr:pic>
      <xdr:nvPicPr>
        <xdr:cNvPr id="42" name="Рисунок 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9525"/>
          <a:ext cx="12858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180975</xdr:colOff>
      <xdr:row>679</xdr:row>
      <xdr:rowOff>85725</xdr:rowOff>
    </xdr:from>
    <xdr:ext cx="1238250" cy="1371600"/>
    <xdr:pic>
      <xdr:nvPicPr>
        <xdr:cNvPr id="43" name="Рисунок 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2977275"/>
          <a:ext cx="12382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95250</xdr:colOff>
      <xdr:row>722</xdr:row>
      <xdr:rowOff>9525</xdr:rowOff>
    </xdr:from>
    <xdr:ext cx="1000125" cy="990600"/>
    <xdr:pic>
      <xdr:nvPicPr>
        <xdr:cNvPr id="44" name="Рисунок 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0683000"/>
          <a:ext cx="10001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728</xdr:row>
      <xdr:rowOff>0</xdr:rowOff>
    </xdr:from>
    <xdr:ext cx="1152525" cy="1143000"/>
    <xdr:pic>
      <xdr:nvPicPr>
        <xdr:cNvPr id="45" name="Рисунок 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1759325"/>
          <a:ext cx="1152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734</xdr:row>
      <xdr:rowOff>123825</xdr:rowOff>
    </xdr:from>
    <xdr:ext cx="866775" cy="685800"/>
    <xdr:pic>
      <xdr:nvPicPr>
        <xdr:cNvPr id="46" name="Рисунок 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2969000"/>
          <a:ext cx="8667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238125</xdr:colOff>
      <xdr:row>744</xdr:row>
      <xdr:rowOff>19050</xdr:rowOff>
    </xdr:from>
    <xdr:ext cx="809625" cy="676275"/>
    <xdr:pic>
      <xdr:nvPicPr>
        <xdr:cNvPr id="47" name="Рисунок 1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4673975"/>
          <a:ext cx="809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238125</xdr:colOff>
      <xdr:row>754</xdr:row>
      <xdr:rowOff>9525</xdr:rowOff>
    </xdr:from>
    <xdr:ext cx="762000" cy="752475"/>
    <xdr:pic>
      <xdr:nvPicPr>
        <xdr:cNvPr id="48" name="Рисунок 1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6474200"/>
          <a:ext cx="7620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257175</xdr:colOff>
      <xdr:row>758</xdr:row>
      <xdr:rowOff>38100</xdr:rowOff>
    </xdr:from>
    <xdr:ext cx="800100" cy="600075"/>
    <xdr:pic>
      <xdr:nvPicPr>
        <xdr:cNvPr id="49" name="Рисунок 1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7226675"/>
          <a:ext cx="8001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763</xdr:row>
      <xdr:rowOff>142875</xdr:rowOff>
    </xdr:from>
    <xdr:ext cx="1028700" cy="1019175"/>
    <xdr:pic>
      <xdr:nvPicPr>
        <xdr:cNvPr id="50" name="Рисунок 1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8236325"/>
          <a:ext cx="10287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219075</xdr:colOff>
      <xdr:row>778</xdr:row>
      <xdr:rowOff>19050</xdr:rowOff>
    </xdr:from>
    <xdr:ext cx="428625" cy="333375"/>
    <xdr:pic>
      <xdr:nvPicPr>
        <xdr:cNvPr id="51" name="Рисунок 1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827125"/>
          <a:ext cx="4286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180975</xdr:colOff>
      <xdr:row>771</xdr:row>
      <xdr:rowOff>161925</xdr:rowOff>
    </xdr:from>
    <xdr:ext cx="1066800" cy="790575"/>
    <xdr:pic>
      <xdr:nvPicPr>
        <xdr:cNvPr id="52" name="Рисунок 1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9703175"/>
          <a:ext cx="10668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784</xdr:row>
      <xdr:rowOff>47625</xdr:rowOff>
    </xdr:from>
    <xdr:ext cx="1057275" cy="704850"/>
    <xdr:pic>
      <xdr:nvPicPr>
        <xdr:cNvPr id="53" name="Рисунок 1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1941550"/>
          <a:ext cx="10572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789</xdr:row>
      <xdr:rowOff>38100</xdr:rowOff>
    </xdr:from>
    <xdr:ext cx="1066800" cy="1057275"/>
    <xdr:pic>
      <xdr:nvPicPr>
        <xdr:cNvPr id="54" name="Рисунок 1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42836900"/>
          <a:ext cx="10668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795</xdr:row>
      <xdr:rowOff>19050</xdr:rowOff>
    </xdr:from>
    <xdr:ext cx="1209675" cy="1200150"/>
    <xdr:pic>
      <xdr:nvPicPr>
        <xdr:cNvPr id="55" name="Рисунок 1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903700"/>
          <a:ext cx="12096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180975</xdr:colOff>
      <xdr:row>809</xdr:row>
      <xdr:rowOff>152400</xdr:rowOff>
    </xdr:from>
    <xdr:ext cx="1352550" cy="933450"/>
    <xdr:pic>
      <xdr:nvPicPr>
        <xdr:cNvPr id="56" name="Рисунок 1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570700"/>
          <a:ext cx="1352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821</xdr:row>
      <xdr:rowOff>66675</xdr:rowOff>
    </xdr:from>
    <xdr:ext cx="1066800" cy="1057275"/>
    <xdr:pic>
      <xdr:nvPicPr>
        <xdr:cNvPr id="57" name="Рисунок 2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656675"/>
          <a:ext cx="10668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</xdr:colOff>
      <xdr:row>835</xdr:row>
      <xdr:rowOff>47625</xdr:rowOff>
    </xdr:from>
    <xdr:ext cx="1257300" cy="962025"/>
    <xdr:pic>
      <xdr:nvPicPr>
        <xdr:cNvPr id="58" name="Рисунок 2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1171275"/>
          <a:ext cx="12573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171450</xdr:colOff>
      <xdr:row>850</xdr:row>
      <xdr:rowOff>57150</xdr:rowOff>
    </xdr:from>
    <xdr:ext cx="1143000" cy="1133475"/>
    <xdr:pic>
      <xdr:nvPicPr>
        <xdr:cNvPr id="59" name="Рисунок 2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3895425"/>
          <a:ext cx="1143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864</xdr:row>
      <xdr:rowOff>85725</xdr:rowOff>
    </xdr:from>
    <xdr:ext cx="1133475" cy="1123950"/>
    <xdr:pic>
      <xdr:nvPicPr>
        <xdr:cNvPr id="60" name="Рисунок 2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6457650"/>
          <a:ext cx="11334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882</xdr:row>
      <xdr:rowOff>66675</xdr:rowOff>
    </xdr:from>
    <xdr:ext cx="1323975" cy="876300"/>
    <xdr:pic>
      <xdr:nvPicPr>
        <xdr:cNvPr id="61" name="Рисунок 2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696150"/>
          <a:ext cx="13239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209550</xdr:colOff>
      <xdr:row>172</xdr:row>
      <xdr:rowOff>47625</xdr:rowOff>
    </xdr:from>
    <xdr:ext cx="885825" cy="628650"/>
    <xdr:pic>
      <xdr:nvPicPr>
        <xdr:cNvPr id="62" name="Рисунок 20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84850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241</xdr:row>
      <xdr:rowOff>161925</xdr:rowOff>
    </xdr:from>
    <xdr:ext cx="590550" cy="1209675"/>
    <xdr:pic>
      <xdr:nvPicPr>
        <xdr:cNvPr id="63" name="Рисунок 2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13">
          <a:off x="71437" y="44095988"/>
          <a:ext cx="12096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218</xdr:row>
      <xdr:rowOff>38100</xdr:rowOff>
    </xdr:from>
    <xdr:ext cx="1143000" cy="1143000"/>
    <xdr:pic>
      <xdr:nvPicPr>
        <xdr:cNvPr id="64" name="Рисунок 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5001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285750</xdr:colOff>
      <xdr:row>28</xdr:row>
      <xdr:rowOff>114300</xdr:rowOff>
    </xdr:from>
    <xdr:ext cx="704850" cy="704850"/>
    <xdr:pic>
      <xdr:nvPicPr>
        <xdr:cNvPr id="65" name="Рисунок 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191125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111</xdr:row>
      <xdr:rowOff>57150</xdr:rowOff>
    </xdr:from>
    <xdr:ext cx="1285875" cy="742950"/>
    <xdr:pic>
      <xdr:nvPicPr>
        <xdr:cNvPr id="66" name="Рисунок 20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154900"/>
          <a:ext cx="12858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114300</xdr:colOff>
      <xdr:row>306</xdr:row>
      <xdr:rowOff>142875</xdr:rowOff>
    </xdr:from>
    <xdr:ext cx="1333500" cy="742950"/>
    <xdr:pic>
      <xdr:nvPicPr>
        <xdr:cNvPr id="2" name="Рисунок 25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8435875"/>
          <a:ext cx="1333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315</xdr:row>
      <xdr:rowOff>47625</xdr:rowOff>
    </xdr:from>
    <xdr:ext cx="1514475" cy="752475"/>
    <xdr:pic>
      <xdr:nvPicPr>
        <xdr:cNvPr id="3" name="Рисунок 25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9969400"/>
          <a:ext cx="1514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180975</xdr:colOff>
      <xdr:row>322</xdr:row>
      <xdr:rowOff>57150</xdr:rowOff>
    </xdr:from>
    <xdr:ext cx="1381125" cy="962025"/>
    <xdr:pic>
      <xdr:nvPicPr>
        <xdr:cNvPr id="4" name="Рисунок 25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1245750"/>
          <a:ext cx="13811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336</xdr:row>
      <xdr:rowOff>28575</xdr:rowOff>
    </xdr:from>
    <xdr:ext cx="1219200" cy="771525"/>
    <xdr:pic>
      <xdr:nvPicPr>
        <xdr:cNvPr id="5" name="Рисунок 25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3750825"/>
          <a:ext cx="12192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345</xdr:row>
      <xdr:rowOff>47625</xdr:rowOff>
    </xdr:from>
    <xdr:ext cx="1371600" cy="742950"/>
    <xdr:pic>
      <xdr:nvPicPr>
        <xdr:cNvPr id="6" name="Рисунок 25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5398650"/>
          <a:ext cx="13716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353</xdr:row>
      <xdr:rowOff>133350</xdr:rowOff>
    </xdr:from>
    <xdr:ext cx="1209675" cy="571500"/>
    <xdr:pic>
      <xdr:nvPicPr>
        <xdr:cNvPr id="7" name="Рисунок 25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6932175"/>
          <a:ext cx="1209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180975</xdr:colOff>
      <xdr:row>361</xdr:row>
      <xdr:rowOff>28575</xdr:rowOff>
    </xdr:from>
    <xdr:ext cx="866775" cy="428625"/>
    <xdr:pic>
      <xdr:nvPicPr>
        <xdr:cNvPr id="8" name="Рисунок 25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8275200"/>
          <a:ext cx="866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361950</xdr:colOff>
      <xdr:row>361</xdr:row>
      <xdr:rowOff>38100</xdr:rowOff>
    </xdr:from>
    <xdr:ext cx="790575" cy="438150"/>
    <xdr:pic>
      <xdr:nvPicPr>
        <xdr:cNvPr id="9" name="Рисунок 26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68284725"/>
          <a:ext cx="790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219075</xdr:colOff>
      <xdr:row>207</xdr:row>
      <xdr:rowOff>66675</xdr:rowOff>
    </xdr:from>
    <xdr:ext cx="1495425" cy="866775"/>
    <xdr:pic>
      <xdr:nvPicPr>
        <xdr:cNvPr id="10" name="Рисунок 26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500175"/>
          <a:ext cx="14954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4</xdr:row>
      <xdr:rowOff>9525</xdr:rowOff>
    </xdr:from>
    <xdr:ext cx="1438275" cy="1171575"/>
    <xdr:pic>
      <xdr:nvPicPr>
        <xdr:cNvPr id="11" name="Рисунок 27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71525"/>
          <a:ext cx="14382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45</xdr:row>
      <xdr:rowOff>85725</xdr:rowOff>
    </xdr:from>
    <xdr:ext cx="1514475" cy="1009650"/>
    <xdr:pic>
      <xdr:nvPicPr>
        <xdr:cNvPr id="12" name="Рисунок 27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658225"/>
          <a:ext cx="1514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87</xdr:row>
      <xdr:rowOff>171450</xdr:rowOff>
    </xdr:from>
    <xdr:ext cx="1200150" cy="685800"/>
    <xdr:pic>
      <xdr:nvPicPr>
        <xdr:cNvPr id="13" name="Рисунок 27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6744950"/>
          <a:ext cx="1200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91</xdr:row>
      <xdr:rowOff>142875</xdr:rowOff>
    </xdr:from>
    <xdr:ext cx="866775" cy="723900"/>
    <xdr:pic>
      <xdr:nvPicPr>
        <xdr:cNvPr id="14" name="Рисунок 24" descr="Купить Площадки под винт для крепления кабельных стяжек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478375"/>
          <a:ext cx="8667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121</xdr:row>
      <xdr:rowOff>114300</xdr:rowOff>
    </xdr:from>
    <xdr:ext cx="1190625" cy="828675"/>
    <xdr:pic>
      <xdr:nvPicPr>
        <xdr:cNvPr id="15" name="Рисунок 27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164800"/>
          <a:ext cx="11906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381</xdr:row>
      <xdr:rowOff>95250</xdr:rowOff>
    </xdr:from>
    <xdr:ext cx="1447800" cy="847725"/>
    <xdr:pic>
      <xdr:nvPicPr>
        <xdr:cNvPr id="16" name="Рисунок 27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4478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391</xdr:row>
      <xdr:rowOff>95250</xdr:rowOff>
    </xdr:from>
    <xdr:ext cx="1438275" cy="1047750"/>
    <xdr:pic>
      <xdr:nvPicPr>
        <xdr:cNvPr id="17" name="Рисунок 27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3771125"/>
          <a:ext cx="14382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410</xdr:row>
      <xdr:rowOff>85725</xdr:rowOff>
    </xdr:from>
    <xdr:ext cx="990600" cy="666750"/>
    <xdr:pic>
      <xdr:nvPicPr>
        <xdr:cNvPr id="18" name="Рисунок 28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7200125"/>
          <a:ext cx="990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276225</xdr:colOff>
      <xdr:row>401</xdr:row>
      <xdr:rowOff>9525</xdr:rowOff>
    </xdr:from>
    <xdr:ext cx="962025" cy="933450"/>
    <xdr:pic>
      <xdr:nvPicPr>
        <xdr:cNvPr id="19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5495150"/>
          <a:ext cx="962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171450</xdr:colOff>
      <xdr:row>137</xdr:row>
      <xdr:rowOff>95250</xdr:rowOff>
    </xdr:from>
    <xdr:ext cx="1352550" cy="1276350"/>
    <xdr:pic>
      <xdr:nvPicPr>
        <xdr:cNvPr id="20" name="Рисунок 30" descr="Картинки по запросу скобы кабельные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93750"/>
          <a:ext cx="13525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171450</xdr:colOff>
      <xdr:row>296</xdr:row>
      <xdr:rowOff>66675</xdr:rowOff>
    </xdr:from>
    <xdr:ext cx="1209675" cy="714375"/>
    <xdr:pic>
      <xdr:nvPicPr>
        <xdr:cNvPr id="21" name="Рисунок 33" descr="http://www.lebak.by/prajs/object1545_1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454675"/>
          <a:ext cx="12096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114300</xdr:colOff>
      <xdr:row>241</xdr:row>
      <xdr:rowOff>76200</xdr:rowOff>
    </xdr:from>
    <xdr:ext cx="1419225" cy="695325"/>
    <xdr:pic>
      <xdr:nvPicPr>
        <xdr:cNvPr id="22" name="Рисунок 266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986700"/>
          <a:ext cx="1419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</xdr:colOff>
      <xdr:row>246</xdr:row>
      <xdr:rowOff>19050</xdr:rowOff>
    </xdr:from>
    <xdr:ext cx="1476375" cy="895350"/>
    <xdr:pic>
      <xdr:nvPicPr>
        <xdr:cNvPr id="23" name="Рисунок 26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6882050"/>
          <a:ext cx="1476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247650</xdr:colOff>
      <xdr:row>265</xdr:row>
      <xdr:rowOff>47625</xdr:rowOff>
    </xdr:from>
    <xdr:ext cx="1152525" cy="561975"/>
    <xdr:pic>
      <xdr:nvPicPr>
        <xdr:cNvPr id="24" name="Рисунок 26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530125"/>
          <a:ext cx="1152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219075</xdr:colOff>
      <xdr:row>277</xdr:row>
      <xdr:rowOff>38100</xdr:rowOff>
    </xdr:from>
    <xdr:ext cx="733425" cy="333375"/>
    <xdr:pic>
      <xdr:nvPicPr>
        <xdr:cNvPr id="25" name="Picture 9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2806600"/>
          <a:ext cx="733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514350</xdr:colOff>
      <xdr:row>279</xdr:row>
      <xdr:rowOff>47625</xdr:rowOff>
    </xdr:from>
    <xdr:ext cx="685800" cy="323850"/>
    <xdr:pic>
      <xdr:nvPicPr>
        <xdr:cNvPr id="26" name="Рисунок 130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3197125"/>
          <a:ext cx="685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279</xdr:row>
      <xdr:rowOff>57150</xdr:rowOff>
    </xdr:from>
    <xdr:ext cx="476250" cy="323850"/>
    <xdr:pic>
      <xdr:nvPicPr>
        <xdr:cNvPr id="27" name="Рисунок 13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3206650"/>
          <a:ext cx="4762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281</xdr:row>
      <xdr:rowOff>161925</xdr:rowOff>
    </xdr:from>
    <xdr:ext cx="1304925" cy="895350"/>
    <xdr:pic>
      <xdr:nvPicPr>
        <xdr:cNvPr id="28" name="Рисунок 26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3692425"/>
          <a:ext cx="13049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287</xdr:row>
      <xdr:rowOff>47625</xdr:rowOff>
    </xdr:from>
    <xdr:ext cx="1152525" cy="1104900"/>
    <xdr:pic>
      <xdr:nvPicPr>
        <xdr:cNvPr id="29" name="Рисунок 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721125"/>
          <a:ext cx="11525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276225</xdr:colOff>
      <xdr:row>271</xdr:row>
      <xdr:rowOff>142875</xdr:rowOff>
    </xdr:from>
    <xdr:ext cx="809625" cy="704850"/>
    <xdr:pic>
      <xdr:nvPicPr>
        <xdr:cNvPr id="30" name="Рисунок 16" descr="Картинки по запросу нулевая шина на изоляторе CD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1768375"/>
          <a:ext cx="809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54</xdr:row>
      <xdr:rowOff>95250</xdr:rowOff>
    </xdr:from>
    <xdr:ext cx="1409700" cy="1143000"/>
    <xdr:pic>
      <xdr:nvPicPr>
        <xdr:cNvPr id="31" name="Рисунок 43" descr="images (1)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0382250"/>
          <a:ext cx="14097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97</xdr:row>
      <xdr:rowOff>95250</xdr:rowOff>
    </xdr:from>
    <xdr:ext cx="714375" cy="704850"/>
    <xdr:pic>
      <xdr:nvPicPr>
        <xdr:cNvPr id="32" name="Рисунок 48" descr="noviy_homut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8573750"/>
          <a:ext cx="714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145</xdr:row>
      <xdr:rowOff>57150</xdr:rowOff>
    </xdr:from>
    <xdr:ext cx="1381125" cy="990600"/>
    <xdr:pic>
      <xdr:nvPicPr>
        <xdr:cNvPr id="33" name="Рисунок 46" descr="Похожее изображение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679650"/>
          <a:ext cx="13811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165</xdr:row>
      <xdr:rowOff>133350</xdr:rowOff>
    </xdr:from>
    <xdr:ext cx="1323975" cy="1276350"/>
    <xdr:pic>
      <xdr:nvPicPr>
        <xdr:cNvPr id="34" name="Рисунок 47" descr="Похожее изображение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565850"/>
          <a:ext cx="13239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213</xdr:row>
      <xdr:rowOff>76200</xdr:rowOff>
    </xdr:from>
    <xdr:ext cx="1409700" cy="581025"/>
    <xdr:pic>
      <xdr:nvPicPr>
        <xdr:cNvPr id="35" name="Рисунок 4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652700"/>
          <a:ext cx="14097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219</xdr:row>
      <xdr:rowOff>76200</xdr:rowOff>
    </xdr:from>
    <xdr:ext cx="1143000" cy="800100"/>
    <xdr:pic>
      <xdr:nvPicPr>
        <xdr:cNvPr id="36" name="Рисунок 26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1795700"/>
          <a:ext cx="11430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226</xdr:row>
      <xdr:rowOff>104775</xdr:rowOff>
    </xdr:from>
    <xdr:ext cx="952500" cy="571500"/>
    <xdr:pic>
      <xdr:nvPicPr>
        <xdr:cNvPr id="37" name="Рисунок 26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3157775"/>
          <a:ext cx="952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171450</xdr:colOff>
      <xdr:row>230</xdr:row>
      <xdr:rowOff>142875</xdr:rowOff>
    </xdr:from>
    <xdr:ext cx="1095375" cy="742950"/>
    <xdr:pic>
      <xdr:nvPicPr>
        <xdr:cNvPr id="38" name="Рисунок 26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957875"/>
          <a:ext cx="1095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171450</xdr:colOff>
      <xdr:row>236</xdr:row>
      <xdr:rowOff>19050</xdr:rowOff>
    </xdr:from>
    <xdr:ext cx="1171575" cy="885825"/>
    <xdr:pic>
      <xdr:nvPicPr>
        <xdr:cNvPr id="39" name="Рисунок 13" descr="http://www.ds-el.ru/content/image/wago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77050"/>
          <a:ext cx="1171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95250</xdr:colOff>
      <xdr:row>364</xdr:row>
      <xdr:rowOff>76200</xdr:rowOff>
    </xdr:from>
    <xdr:ext cx="1304925" cy="1009650"/>
    <xdr:pic>
      <xdr:nvPicPr>
        <xdr:cNvPr id="40" name="Рисунок 27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8865750"/>
          <a:ext cx="13049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180975</xdr:colOff>
      <xdr:row>373</xdr:row>
      <xdr:rowOff>123825</xdr:rowOff>
    </xdr:from>
    <xdr:ext cx="1438275" cy="723900"/>
    <xdr:pic>
      <xdr:nvPicPr>
        <xdr:cNvPr id="41" name="Рисунок 27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542150"/>
          <a:ext cx="14382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114300</xdr:colOff>
      <xdr:row>481</xdr:row>
      <xdr:rowOff>38100</xdr:rowOff>
    </xdr:from>
    <xdr:ext cx="466725" cy="438150"/>
    <xdr:pic>
      <xdr:nvPicPr>
        <xdr:cNvPr id="42" name="Picture 6" descr="Рокерный переключатель КП-3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001725"/>
          <a:ext cx="4667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528</xdr:row>
      <xdr:rowOff>142875</xdr:rowOff>
    </xdr:from>
    <xdr:ext cx="1190625" cy="923925"/>
    <xdr:pic>
      <xdr:nvPicPr>
        <xdr:cNvPr id="43" name="Рисунок 62" descr="002IQZVOR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8612325"/>
          <a:ext cx="1190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469</xdr:row>
      <xdr:rowOff>123825</xdr:rowOff>
    </xdr:from>
    <xdr:ext cx="1143000" cy="1171575"/>
    <xdr:pic>
      <xdr:nvPicPr>
        <xdr:cNvPr id="44" name="Рисунок 63" descr="1365864591_180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7915750"/>
          <a:ext cx="11430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285750</xdr:colOff>
      <xdr:row>462</xdr:row>
      <xdr:rowOff>0</xdr:rowOff>
    </xdr:from>
    <xdr:ext cx="1257300" cy="1276350"/>
    <xdr:pic>
      <xdr:nvPicPr>
        <xdr:cNvPr id="45" name="Рисунок 64" descr="1364459720_180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6525100"/>
          <a:ext cx="12573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476250</xdr:colOff>
      <xdr:row>456</xdr:row>
      <xdr:rowOff>0</xdr:rowOff>
    </xdr:from>
    <xdr:ext cx="790575" cy="809625"/>
    <xdr:pic>
      <xdr:nvPicPr>
        <xdr:cNvPr id="46" name="Рисунок 65" descr="462514_1063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5439250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451</xdr:row>
      <xdr:rowOff>104775</xdr:rowOff>
    </xdr:from>
    <xdr:ext cx="904875" cy="847725"/>
    <xdr:pic>
      <xdr:nvPicPr>
        <xdr:cNvPr id="47" name="Рисунок 66" descr="1361267839_180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4639150"/>
          <a:ext cx="9048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219075</xdr:colOff>
      <xdr:row>447</xdr:row>
      <xdr:rowOff>123825</xdr:rowOff>
    </xdr:from>
    <xdr:ext cx="942975" cy="933450"/>
    <xdr:pic>
      <xdr:nvPicPr>
        <xdr:cNvPr id="48" name="Рисунок 67" descr="462480_1062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3934300"/>
          <a:ext cx="942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304800</xdr:colOff>
      <xdr:row>436</xdr:row>
      <xdr:rowOff>133350</xdr:rowOff>
    </xdr:from>
    <xdr:ext cx="847725" cy="847725"/>
    <xdr:pic>
      <xdr:nvPicPr>
        <xdr:cNvPr id="49" name="Рисунок 68" descr="1362037714_180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953100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371475</xdr:colOff>
      <xdr:row>432</xdr:row>
      <xdr:rowOff>38100</xdr:rowOff>
    </xdr:from>
    <xdr:ext cx="781050" cy="781050"/>
    <xdr:pic>
      <xdr:nvPicPr>
        <xdr:cNvPr id="50" name="Рисунок 69" descr="1361267534_180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133950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416</xdr:row>
      <xdr:rowOff>171450</xdr:rowOff>
    </xdr:from>
    <xdr:ext cx="1038225" cy="1028700"/>
    <xdr:pic>
      <xdr:nvPicPr>
        <xdr:cNvPr id="51" name="Picture 1" descr="Купить Гидравлический ручной опрессовочный инструмент для силовых наконечников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371700"/>
          <a:ext cx="10382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630</xdr:row>
      <xdr:rowOff>161925</xdr:rowOff>
    </xdr:from>
    <xdr:ext cx="219075" cy="1295400"/>
    <xdr:pic>
      <xdr:nvPicPr>
        <xdr:cNvPr id="52" name="Рисунок 72" descr="Картинки по запросу иэк отвертка пробник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7090825"/>
          <a:ext cx="2190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533400</xdr:colOff>
      <xdr:row>630</xdr:row>
      <xdr:rowOff>114300</xdr:rowOff>
    </xdr:from>
    <xdr:ext cx="276225" cy="1362075"/>
    <xdr:pic>
      <xdr:nvPicPr>
        <xdr:cNvPr id="53" name="Рисунок 73" descr="Картинки по запросу иэк отвертка пробник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7043200"/>
          <a:ext cx="2762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0</xdr:row>
      <xdr:rowOff>0</xdr:rowOff>
    </xdr:from>
    <xdr:ext cx="2219325" cy="638175"/>
    <xdr:pic>
      <xdr:nvPicPr>
        <xdr:cNvPr id="54" name="Рисунок 7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219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47625</xdr:colOff>
      <xdr:row>537</xdr:row>
      <xdr:rowOff>85725</xdr:rowOff>
    </xdr:from>
    <xdr:ext cx="1447800" cy="904875"/>
    <xdr:pic>
      <xdr:nvPicPr>
        <xdr:cNvPr id="55" name="Рисунок 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0183950"/>
          <a:ext cx="14478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545</xdr:row>
      <xdr:rowOff>47625</xdr:rowOff>
    </xdr:from>
    <xdr:ext cx="1114425" cy="1285875"/>
    <xdr:pic>
      <xdr:nvPicPr>
        <xdr:cNvPr id="56" name="Рисунок 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1593650"/>
          <a:ext cx="11144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642</xdr:row>
      <xdr:rowOff>142875</xdr:rowOff>
    </xdr:from>
    <xdr:ext cx="1095375" cy="800100"/>
    <xdr:pic>
      <xdr:nvPicPr>
        <xdr:cNvPr id="57" name="Рисунок 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9243475"/>
          <a:ext cx="1095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</xdr:colOff>
      <xdr:row>647</xdr:row>
      <xdr:rowOff>133350</xdr:rowOff>
    </xdr:from>
    <xdr:ext cx="809625" cy="638175"/>
    <xdr:pic>
      <xdr:nvPicPr>
        <xdr:cNvPr id="58" name="Рисунок 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20138825"/>
          <a:ext cx="8096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651</xdr:row>
      <xdr:rowOff>0</xdr:rowOff>
    </xdr:from>
    <xdr:ext cx="1028700" cy="1009650"/>
    <xdr:pic>
      <xdr:nvPicPr>
        <xdr:cNvPr id="59" name="Рисунок 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0729375"/>
          <a:ext cx="10287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209550</xdr:colOff>
      <xdr:row>651</xdr:row>
      <xdr:rowOff>47625</xdr:rowOff>
    </xdr:from>
    <xdr:ext cx="1038225" cy="1009650"/>
    <xdr:pic>
      <xdr:nvPicPr>
        <xdr:cNvPr id="60" name="Рисунок 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20777000"/>
          <a:ext cx="10382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342900</xdr:colOff>
      <xdr:row>664</xdr:row>
      <xdr:rowOff>133350</xdr:rowOff>
    </xdr:from>
    <xdr:ext cx="1047750" cy="3190875"/>
    <xdr:pic>
      <xdr:nvPicPr>
        <xdr:cNvPr id="61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3215400"/>
          <a:ext cx="104775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655</xdr:row>
      <xdr:rowOff>123825</xdr:rowOff>
    </xdr:from>
    <xdr:ext cx="1819275" cy="1771650"/>
    <xdr:pic>
      <xdr:nvPicPr>
        <xdr:cNvPr id="62" name="Рисунок 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1577100"/>
          <a:ext cx="18192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257175</xdr:colOff>
      <xdr:row>686</xdr:row>
      <xdr:rowOff>190500</xdr:rowOff>
    </xdr:from>
    <xdr:ext cx="1047750" cy="1028700"/>
    <xdr:pic>
      <xdr:nvPicPr>
        <xdr:cNvPr id="63" name="Рисунок 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7244475"/>
          <a:ext cx="10477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721</xdr:row>
      <xdr:rowOff>57150</xdr:rowOff>
    </xdr:from>
    <xdr:ext cx="1571625" cy="1343025"/>
    <xdr:pic>
      <xdr:nvPicPr>
        <xdr:cNvPr id="64" name="Рисунок 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3454775"/>
          <a:ext cx="15716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713</xdr:row>
      <xdr:rowOff>57150</xdr:rowOff>
    </xdr:from>
    <xdr:ext cx="962025" cy="942975"/>
    <xdr:pic>
      <xdr:nvPicPr>
        <xdr:cNvPr id="65" name="Рисунок 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2006975"/>
          <a:ext cx="962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266700</xdr:colOff>
      <xdr:row>718</xdr:row>
      <xdr:rowOff>66675</xdr:rowOff>
    </xdr:from>
    <xdr:ext cx="1333500" cy="704850"/>
    <xdr:pic>
      <xdr:nvPicPr>
        <xdr:cNvPr id="66" name="Рисунок 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2921375"/>
          <a:ext cx="1333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619125</xdr:colOff>
      <xdr:row>736</xdr:row>
      <xdr:rowOff>38100</xdr:rowOff>
    </xdr:from>
    <xdr:ext cx="1038225" cy="885825"/>
    <xdr:pic>
      <xdr:nvPicPr>
        <xdr:cNvPr id="67" name="Рисунок 1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36150350"/>
          <a:ext cx="10382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114300</xdr:colOff>
      <xdr:row>733</xdr:row>
      <xdr:rowOff>38100</xdr:rowOff>
    </xdr:from>
    <xdr:ext cx="1419225" cy="952500"/>
    <xdr:pic>
      <xdr:nvPicPr>
        <xdr:cNvPr id="68" name="Рисунок 1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5607425"/>
          <a:ext cx="14192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47625</xdr:colOff>
      <xdr:row>750</xdr:row>
      <xdr:rowOff>66675</xdr:rowOff>
    </xdr:from>
    <xdr:ext cx="1123950" cy="1114425"/>
    <xdr:pic>
      <xdr:nvPicPr>
        <xdr:cNvPr id="69" name="Рисунок 12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3871257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743</xdr:row>
      <xdr:rowOff>38100</xdr:rowOff>
    </xdr:from>
    <xdr:ext cx="1304925" cy="1276350"/>
    <xdr:pic>
      <xdr:nvPicPr>
        <xdr:cNvPr id="70" name="Рисунок 1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37417175"/>
          <a:ext cx="13049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763</xdr:row>
      <xdr:rowOff>47625</xdr:rowOff>
    </xdr:from>
    <xdr:ext cx="1247775" cy="942975"/>
    <xdr:pic>
      <xdr:nvPicPr>
        <xdr:cNvPr id="71" name="Рисунок 1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1046200"/>
          <a:ext cx="12477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779</xdr:row>
      <xdr:rowOff>85725</xdr:rowOff>
    </xdr:from>
    <xdr:ext cx="2114550" cy="2076450"/>
    <xdr:pic>
      <xdr:nvPicPr>
        <xdr:cNvPr id="72" name="Рисунок 16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979900"/>
          <a:ext cx="211455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295275</xdr:colOff>
      <xdr:row>840</xdr:row>
      <xdr:rowOff>28575</xdr:rowOff>
    </xdr:from>
    <xdr:ext cx="1600200" cy="895350"/>
    <xdr:pic>
      <xdr:nvPicPr>
        <xdr:cNvPr id="73" name="Рисунок 1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962225"/>
          <a:ext cx="1600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848</xdr:row>
      <xdr:rowOff>76200</xdr:rowOff>
    </xdr:from>
    <xdr:ext cx="1533525" cy="990600"/>
    <xdr:pic>
      <xdr:nvPicPr>
        <xdr:cNvPr id="74" name="Рисунок 18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6457650"/>
          <a:ext cx="15335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552450</xdr:colOff>
      <xdr:row>854</xdr:row>
      <xdr:rowOff>47625</xdr:rowOff>
    </xdr:from>
    <xdr:ext cx="1438275" cy="781050"/>
    <xdr:pic>
      <xdr:nvPicPr>
        <xdr:cNvPr id="75" name="Рисунок 19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514925"/>
          <a:ext cx="14382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514350</xdr:colOff>
      <xdr:row>858</xdr:row>
      <xdr:rowOff>95250</xdr:rowOff>
    </xdr:from>
    <xdr:ext cx="847725" cy="828675"/>
    <xdr:pic>
      <xdr:nvPicPr>
        <xdr:cNvPr id="76" name="Рисунок 20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8286450"/>
          <a:ext cx="8477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862</xdr:row>
      <xdr:rowOff>133350</xdr:rowOff>
    </xdr:from>
    <xdr:ext cx="1276350" cy="800100"/>
    <xdr:pic>
      <xdr:nvPicPr>
        <xdr:cNvPr id="77" name="Рисунок 2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048450"/>
          <a:ext cx="12763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882</xdr:row>
      <xdr:rowOff>142875</xdr:rowOff>
    </xdr:from>
    <xdr:ext cx="1562100" cy="1381125"/>
    <xdr:pic>
      <xdr:nvPicPr>
        <xdr:cNvPr id="78" name="Рисунок 22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677475"/>
          <a:ext cx="15621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333375</xdr:colOff>
      <xdr:row>892</xdr:row>
      <xdr:rowOff>152400</xdr:rowOff>
    </xdr:from>
    <xdr:ext cx="1314450" cy="1057275"/>
    <xdr:pic>
      <xdr:nvPicPr>
        <xdr:cNvPr id="79" name="Рисунок 23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4496750"/>
          <a:ext cx="13144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912</xdr:row>
      <xdr:rowOff>28575</xdr:rowOff>
    </xdr:from>
    <xdr:ext cx="1114425" cy="1095375"/>
    <xdr:pic>
      <xdr:nvPicPr>
        <xdr:cNvPr id="80" name="Рисунок 24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7992425"/>
          <a:ext cx="11144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476250</xdr:colOff>
      <xdr:row>923</xdr:row>
      <xdr:rowOff>19050</xdr:rowOff>
    </xdr:from>
    <xdr:ext cx="1524000" cy="1009650"/>
    <xdr:pic>
      <xdr:nvPicPr>
        <xdr:cNvPr id="81" name="Рисунок 25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9973625"/>
          <a:ext cx="15240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371475</xdr:colOff>
      <xdr:row>928</xdr:row>
      <xdr:rowOff>171450</xdr:rowOff>
    </xdr:from>
    <xdr:ext cx="1419225" cy="933450"/>
    <xdr:pic>
      <xdr:nvPicPr>
        <xdr:cNvPr id="82" name="Рисунок 26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1030900"/>
          <a:ext cx="14192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428625</xdr:colOff>
      <xdr:row>933</xdr:row>
      <xdr:rowOff>114300</xdr:rowOff>
    </xdr:from>
    <xdr:ext cx="1285875" cy="771525"/>
    <xdr:pic>
      <xdr:nvPicPr>
        <xdr:cNvPr id="83" name="Рисунок 27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1878625"/>
          <a:ext cx="12858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361950</xdr:colOff>
      <xdr:row>938</xdr:row>
      <xdr:rowOff>76200</xdr:rowOff>
    </xdr:from>
    <xdr:ext cx="1343025" cy="942975"/>
    <xdr:pic>
      <xdr:nvPicPr>
        <xdr:cNvPr id="84" name="Рисунок 28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2745400"/>
          <a:ext cx="1343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959</xdr:row>
      <xdr:rowOff>180975</xdr:rowOff>
    </xdr:from>
    <xdr:ext cx="1809750" cy="942975"/>
    <xdr:pic>
      <xdr:nvPicPr>
        <xdr:cNvPr id="85" name="Рисунок 29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650650"/>
          <a:ext cx="18097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323850</xdr:colOff>
      <xdr:row>979</xdr:row>
      <xdr:rowOff>142875</xdr:rowOff>
    </xdr:from>
    <xdr:ext cx="1123950" cy="1104900"/>
    <xdr:pic>
      <xdr:nvPicPr>
        <xdr:cNvPr id="86" name="Рисунок 30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0232050"/>
          <a:ext cx="11239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457200</xdr:colOff>
      <xdr:row>992</xdr:row>
      <xdr:rowOff>123825</xdr:rowOff>
    </xdr:from>
    <xdr:ext cx="1285875" cy="1257300"/>
    <xdr:pic>
      <xdr:nvPicPr>
        <xdr:cNvPr id="87" name="Рисунок 3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565675"/>
          <a:ext cx="12858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447675</xdr:colOff>
      <xdr:row>998</xdr:row>
      <xdr:rowOff>152400</xdr:rowOff>
    </xdr:from>
    <xdr:ext cx="1524000" cy="800100"/>
    <xdr:pic>
      <xdr:nvPicPr>
        <xdr:cNvPr id="88" name="Рисунок 3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3680100"/>
          <a:ext cx="15240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333375</xdr:colOff>
      <xdr:row>1039</xdr:row>
      <xdr:rowOff>161925</xdr:rowOff>
    </xdr:from>
    <xdr:ext cx="1323975" cy="1533525"/>
    <xdr:pic>
      <xdr:nvPicPr>
        <xdr:cNvPr id="89" name="Рисунок 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1109600"/>
          <a:ext cx="132397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209550</xdr:colOff>
      <xdr:row>1054</xdr:row>
      <xdr:rowOff>47625</xdr:rowOff>
    </xdr:from>
    <xdr:ext cx="1905000" cy="1466850"/>
    <xdr:pic>
      <xdr:nvPicPr>
        <xdr:cNvPr id="90" name="Рисунок 2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3709925"/>
          <a:ext cx="19050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1109</xdr:row>
      <xdr:rowOff>171450</xdr:rowOff>
    </xdr:from>
    <xdr:ext cx="1781175" cy="1971675"/>
    <xdr:pic>
      <xdr:nvPicPr>
        <xdr:cNvPr id="91" name="Рисунок 3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3787375"/>
          <a:ext cx="178117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1138</xdr:row>
      <xdr:rowOff>171450</xdr:rowOff>
    </xdr:from>
    <xdr:ext cx="1847850" cy="2152650"/>
    <xdr:pic>
      <xdr:nvPicPr>
        <xdr:cNvPr id="92" name="Рисунок 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035650"/>
          <a:ext cx="184785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342900</xdr:colOff>
      <xdr:row>1130</xdr:row>
      <xdr:rowOff>19050</xdr:rowOff>
    </xdr:from>
    <xdr:ext cx="1533525" cy="1466850"/>
    <xdr:pic>
      <xdr:nvPicPr>
        <xdr:cNvPr id="93" name="Рисунок 5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7435450"/>
          <a:ext cx="1533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285750</xdr:colOff>
      <xdr:row>1151</xdr:row>
      <xdr:rowOff>28575</xdr:rowOff>
    </xdr:from>
    <xdr:ext cx="1552575" cy="714375"/>
    <xdr:pic>
      <xdr:nvPicPr>
        <xdr:cNvPr id="94" name="Рисунок 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245450"/>
          <a:ext cx="15525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285750</xdr:colOff>
      <xdr:row>758</xdr:row>
      <xdr:rowOff>152400</xdr:rowOff>
    </xdr:from>
    <xdr:ext cx="1619250" cy="838200"/>
    <xdr:pic>
      <xdr:nvPicPr>
        <xdr:cNvPr id="95" name="Рисунок 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246100"/>
          <a:ext cx="16192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583</xdr:row>
      <xdr:rowOff>123825</xdr:rowOff>
    </xdr:from>
    <xdr:ext cx="1143000" cy="1085850"/>
    <xdr:pic>
      <xdr:nvPicPr>
        <xdr:cNvPr id="96" name="Рисунок 1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8546900"/>
          <a:ext cx="11430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180975</xdr:colOff>
      <xdr:row>587</xdr:row>
      <xdr:rowOff>9525</xdr:rowOff>
    </xdr:from>
    <xdr:ext cx="1076325" cy="1057275"/>
    <xdr:pic>
      <xdr:nvPicPr>
        <xdr:cNvPr id="97" name="Рисунок 2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9156500"/>
          <a:ext cx="10763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495300</xdr:colOff>
      <xdr:row>591</xdr:row>
      <xdr:rowOff>114300</xdr:rowOff>
    </xdr:from>
    <xdr:ext cx="1209675" cy="1190625"/>
    <xdr:pic>
      <xdr:nvPicPr>
        <xdr:cNvPr id="98" name="Рисунок 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9985175"/>
          <a:ext cx="12096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209550</xdr:colOff>
      <xdr:row>603</xdr:row>
      <xdr:rowOff>38100</xdr:rowOff>
    </xdr:from>
    <xdr:ext cx="1619250" cy="1590675"/>
    <xdr:pic>
      <xdr:nvPicPr>
        <xdr:cNvPr id="99" name="Рисунок 4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2080675"/>
          <a:ext cx="16192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171450</xdr:colOff>
      <xdr:row>618</xdr:row>
      <xdr:rowOff>47625</xdr:rowOff>
    </xdr:from>
    <xdr:ext cx="990600" cy="981075"/>
    <xdr:pic>
      <xdr:nvPicPr>
        <xdr:cNvPr id="100" name="Рисунок 5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4804825"/>
          <a:ext cx="9906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171450</xdr:colOff>
      <xdr:row>627</xdr:row>
      <xdr:rowOff>85725</xdr:rowOff>
    </xdr:from>
    <xdr:ext cx="676275" cy="666750"/>
    <xdr:pic>
      <xdr:nvPicPr>
        <xdr:cNvPr id="101" name="Рисунок 6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6471700"/>
          <a:ext cx="676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219075</xdr:colOff>
      <xdr:row>638</xdr:row>
      <xdr:rowOff>47625</xdr:rowOff>
    </xdr:from>
    <xdr:ext cx="1581150" cy="847725"/>
    <xdr:pic>
      <xdr:nvPicPr>
        <xdr:cNvPr id="102" name="Рисунок 7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424325"/>
          <a:ext cx="15811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409575</xdr:colOff>
      <xdr:row>567</xdr:row>
      <xdr:rowOff>190500</xdr:rowOff>
    </xdr:from>
    <xdr:ext cx="1085850" cy="695325"/>
    <xdr:pic>
      <xdr:nvPicPr>
        <xdr:cNvPr id="103" name="Рисунок 1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5708450"/>
          <a:ext cx="10858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95250</xdr:colOff>
      <xdr:row>559</xdr:row>
      <xdr:rowOff>266700</xdr:rowOff>
    </xdr:from>
    <xdr:ext cx="400050" cy="314325"/>
    <xdr:pic>
      <xdr:nvPicPr>
        <xdr:cNvPr id="104" name="Picture 3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4260650"/>
          <a:ext cx="4000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485775</xdr:colOff>
      <xdr:row>560</xdr:row>
      <xdr:rowOff>161925</xdr:rowOff>
    </xdr:from>
    <xdr:ext cx="333375" cy="295275"/>
    <xdr:pic>
      <xdr:nvPicPr>
        <xdr:cNvPr id="105" name="Picture 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4422575"/>
          <a:ext cx="3333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95250</xdr:colOff>
      <xdr:row>561</xdr:row>
      <xdr:rowOff>76200</xdr:rowOff>
    </xdr:from>
    <xdr:ext cx="314325" cy="342900"/>
    <xdr:pic>
      <xdr:nvPicPr>
        <xdr:cNvPr id="106" name="Picture 7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4517825"/>
          <a:ext cx="3143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542925</xdr:colOff>
      <xdr:row>562</xdr:row>
      <xdr:rowOff>95250</xdr:rowOff>
    </xdr:from>
    <xdr:ext cx="361950" cy="323850"/>
    <xdr:pic>
      <xdr:nvPicPr>
        <xdr:cNvPr id="107" name="Picture 9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4717850"/>
          <a:ext cx="3619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563</xdr:row>
      <xdr:rowOff>161925</xdr:rowOff>
    </xdr:from>
    <xdr:ext cx="361950" cy="285750"/>
    <xdr:pic>
      <xdr:nvPicPr>
        <xdr:cNvPr id="108" name="Picture 11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04965500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485775</xdr:colOff>
      <xdr:row>564</xdr:row>
      <xdr:rowOff>114300</xdr:rowOff>
    </xdr:from>
    <xdr:ext cx="371475" cy="323850"/>
    <xdr:pic>
      <xdr:nvPicPr>
        <xdr:cNvPr id="109" name="Picture 13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50988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114300</xdr:colOff>
      <xdr:row>565</xdr:row>
      <xdr:rowOff>200025</xdr:rowOff>
    </xdr:from>
    <xdr:ext cx="314325" cy="304800"/>
    <xdr:pic>
      <xdr:nvPicPr>
        <xdr:cNvPr id="110" name="Picture 15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5346500"/>
          <a:ext cx="3143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200025</xdr:colOff>
      <xdr:row>568</xdr:row>
      <xdr:rowOff>85725</xdr:rowOff>
    </xdr:from>
    <xdr:ext cx="666750" cy="495300"/>
    <xdr:pic>
      <xdr:nvPicPr>
        <xdr:cNvPr id="111" name="Рисунок 2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579417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572</xdr:row>
      <xdr:rowOff>47625</xdr:rowOff>
    </xdr:from>
    <xdr:ext cx="628650" cy="485775"/>
    <xdr:pic>
      <xdr:nvPicPr>
        <xdr:cNvPr id="112" name="Рисунок 3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479975"/>
          <a:ext cx="628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575</xdr:row>
      <xdr:rowOff>66675</xdr:rowOff>
    </xdr:from>
    <xdr:ext cx="695325" cy="581025"/>
    <xdr:pic>
      <xdr:nvPicPr>
        <xdr:cNvPr id="113" name="Рисунок 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7041950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238125</xdr:colOff>
      <xdr:row>572</xdr:row>
      <xdr:rowOff>28575</xdr:rowOff>
    </xdr:from>
    <xdr:ext cx="1285875" cy="914400"/>
    <xdr:pic>
      <xdr:nvPicPr>
        <xdr:cNvPr id="114" name="Рисунок 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6460925"/>
          <a:ext cx="12858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238125</xdr:colOff>
      <xdr:row>579</xdr:row>
      <xdr:rowOff>66675</xdr:rowOff>
    </xdr:from>
    <xdr:ext cx="495300" cy="590550"/>
    <xdr:pic>
      <xdr:nvPicPr>
        <xdr:cNvPr id="115" name="Рисунок 1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7765850"/>
          <a:ext cx="495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209550</xdr:colOff>
      <xdr:row>103</xdr:row>
      <xdr:rowOff>28575</xdr:rowOff>
    </xdr:from>
    <xdr:ext cx="723900" cy="762000"/>
    <xdr:pic>
      <xdr:nvPicPr>
        <xdr:cNvPr id="116" name="Рисунок 1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650075"/>
          <a:ext cx="723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219075</xdr:colOff>
      <xdr:row>70</xdr:row>
      <xdr:rowOff>114300</xdr:rowOff>
    </xdr:from>
    <xdr:ext cx="971550" cy="838200"/>
    <xdr:pic>
      <xdr:nvPicPr>
        <xdr:cNvPr id="117" name="Рисунок 1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449300"/>
          <a:ext cx="9715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47625</xdr:colOff>
      <xdr:row>62</xdr:row>
      <xdr:rowOff>0</xdr:rowOff>
    </xdr:from>
    <xdr:ext cx="1400175" cy="1152525"/>
    <xdr:pic>
      <xdr:nvPicPr>
        <xdr:cNvPr id="118" name="Рисунок 2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811000"/>
          <a:ext cx="14001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114300</xdr:colOff>
      <xdr:row>79</xdr:row>
      <xdr:rowOff>66675</xdr:rowOff>
    </xdr:from>
    <xdr:ext cx="1047750" cy="933450"/>
    <xdr:pic>
      <xdr:nvPicPr>
        <xdr:cNvPr id="119" name="Рисунок 3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16175"/>
          <a:ext cx="10477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47625</xdr:colOff>
      <xdr:row>482</xdr:row>
      <xdr:rowOff>104775</xdr:rowOff>
    </xdr:from>
    <xdr:ext cx="657225" cy="666750"/>
    <xdr:pic>
      <xdr:nvPicPr>
        <xdr:cNvPr id="120" name="Рисунок 3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024937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114300</xdr:colOff>
      <xdr:row>485</xdr:row>
      <xdr:rowOff>38100</xdr:rowOff>
    </xdr:from>
    <xdr:ext cx="476250" cy="457200"/>
    <xdr:pic>
      <xdr:nvPicPr>
        <xdr:cNvPr id="121" name="Рисунок 4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725625"/>
          <a:ext cx="4762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486</xdr:row>
      <xdr:rowOff>57150</xdr:rowOff>
    </xdr:from>
    <xdr:ext cx="419100" cy="438150"/>
    <xdr:pic>
      <xdr:nvPicPr>
        <xdr:cNvPr id="122" name="Рисунок 5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9256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</xdr:colOff>
      <xdr:row>487</xdr:row>
      <xdr:rowOff>276225</xdr:rowOff>
    </xdr:from>
    <xdr:ext cx="638175" cy="647700"/>
    <xdr:pic>
      <xdr:nvPicPr>
        <xdr:cNvPr id="123" name="Рисунок 6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1230450"/>
          <a:ext cx="6381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484</xdr:row>
      <xdr:rowOff>38100</xdr:rowOff>
    </xdr:from>
    <xdr:ext cx="476250" cy="419100"/>
    <xdr:pic>
      <xdr:nvPicPr>
        <xdr:cNvPr id="124" name="Рисунок 7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544650"/>
          <a:ext cx="476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490</xdr:row>
      <xdr:rowOff>38100</xdr:rowOff>
    </xdr:from>
    <xdr:ext cx="438150" cy="466725"/>
    <xdr:pic>
      <xdr:nvPicPr>
        <xdr:cNvPr id="125" name="Рисунок 1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1630500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491</xdr:row>
      <xdr:rowOff>66675</xdr:rowOff>
    </xdr:from>
    <xdr:ext cx="419100" cy="438150"/>
    <xdr:pic>
      <xdr:nvPicPr>
        <xdr:cNvPr id="126" name="Рисунок 2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18400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492</xdr:row>
      <xdr:rowOff>95250</xdr:rowOff>
    </xdr:from>
    <xdr:ext cx="666750" cy="714375"/>
    <xdr:pic>
      <xdr:nvPicPr>
        <xdr:cNvPr id="127" name="Рисунок 3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92049600"/>
          <a:ext cx="666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</xdr:colOff>
      <xdr:row>494</xdr:row>
      <xdr:rowOff>95250</xdr:rowOff>
    </xdr:from>
    <xdr:ext cx="647700" cy="714375"/>
    <xdr:pic>
      <xdr:nvPicPr>
        <xdr:cNvPr id="128" name="Рисунок 4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2411550"/>
          <a:ext cx="6477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496</xdr:row>
      <xdr:rowOff>38100</xdr:rowOff>
    </xdr:from>
    <xdr:ext cx="428625" cy="466725"/>
    <xdr:pic>
      <xdr:nvPicPr>
        <xdr:cNvPr id="129" name="Рисунок 5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2716350"/>
          <a:ext cx="428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497</xdr:row>
      <xdr:rowOff>47625</xdr:rowOff>
    </xdr:from>
    <xdr:ext cx="390525" cy="428625"/>
    <xdr:pic>
      <xdr:nvPicPr>
        <xdr:cNvPr id="130" name="Рисунок 6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2906850"/>
          <a:ext cx="390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499</xdr:row>
      <xdr:rowOff>47625</xdr:rowOff>
    </xdr:from>
    <xdr:ext cx="457200" cy="552450"/>
    <xdr:pic>
      <xdr:nvPicPr>
        <xdr:cNvPr id="131" name="Рисунок 7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3268800"/>
          <a:ext cx="4572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501</xdr:row>
      <xdr:rowOff>0</xdr:rowOff>
    </xdr:from>
    <xdr:ext cx="657225" cy="800100"/>
    <xdr:pic>
      <xdr:nvPicPr>
        <xdr:cNvPr id="132" name="Рисунок 133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93583125"/>
          <a:ext cx="6572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503</xdr:row>
      <xdr:rowOff>9525</xdr:rowOff>
    </xdr:from>
    <xdr:ext cx="561975" cy="609600"/>
    <xdr:pic>
      <xdr:nvPicPr>
        <xdr:cNvPr id="133" name="Рисунок 8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3954600"/>
          <a:ext cx="561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504</xdr:row>
      <xdr:rowOff>28575</xdr:rowOff>
    </xdr:from>
    <xdr:ext cx="371475" cy="447675"/>
    <xdr:pic>
      <xdr:nvPicPr>
        <xdr:cNvPr id="134" name="Рисунок 9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4154625"/>
          <a:ext cx="3714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47625</xdr:colOff>
      <xdr:row>505</xdr:row>
      <xdr:rowOff>238125</xdr:rowOff>
    </xdr:from>
    <xdr:ext cx="676275" cy="866775"/>
    <xdr:pic>
      <xdr:nvPicPr>
        <xdr:cNvPr id="135" name="Рисунок 10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4488000"/>
          <a:ext cx="676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507</xdr:row>
      <xdr:rowOff>38100</xdr:rowOff>
    </xdr:from>
    <xdr:ext cx="447675" cy="438150"/>
    <xdr:pic>
      <xdr:nvPicPr>
        <xdr:cNvPr id="136" name="Рисунок 11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4707075"/>
          <a:ext cx="4476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508</xdr:row>
      <xdr:rowOff>57150</xdr:rowOff>
    </xdr:from>
    <xdr:ext cx="361950" cy="409575"/>
    <xdr:pic>
      <xdr:nvPicPr>
        <xdr:cNvPr id="137" name="Рисунок 12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4907100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114300</xdr:colOff>
      <xdr:row>509</xdr:row>
      <xdr:rowOff>133350</xdr:rowOff>
    </xdr:from>
    <xdr:ext cx="466725" cy="742950"/>
    <xdr:pic>
      <xdr:nvPicPr>
        <xdr:cNvPr id="138" name="Рисунок 13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5164275"/>
          <a:ext cx="466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95250</xdr:colOff>
      <xdr:row>510</xdr:row>
      <xdr:rowOff>285750</xdr:rowOff>
    </xdr:from>
    <xdr:ext cx="504825" cy="504825"/>
    <xdr:pic>
      <xdr:nvPicPr>
        <xdr:cNvPr id="139" name="Рисунок 14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5392875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512</xdr:row>
      <xdr:rowOff>19050</xdr:rowOff>
    </xdr:from>
    <xdr:ext cx="457200" cy="600075"/>
    <xdr:pic>
      <xdr:nvPicPr>
        <xdr:cNvPr id="140" name="Рисунок 15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5592900"/>
          <a:ext cx="457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513</xdr:row>
      <xdr:rowOff>47625</xdr:rowOff>
    </xdr:from>
    <xdr:ext cx="485775" cy="571500"/>
    <xdr:pic>
      <xdr:nvPicPr>
        <xdr:cNvPr id="141" name="Рисунок 16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580245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514</xdr:row>
      <xdr:rowOff>257175</xdr:rowOff>
    </xdr:from>
    <xdr:ext cx="647700" cy="714375"/>
    <xdr:pic>
      <xdr:nvPicPr>
        <xdr:cNvPr id="142" name="Рисунок 17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96116775"/>
          <a:ext cx="6477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516</xdr:row>
      <xdr:rowOff>38100</xdr:rowOff>
    </xdr:from>
    <xdr:ext cx="409575" cy="457200"/>
    <xdr:pic>
      <xdr:nvPicPr>
        <xdr:cNvPr id="143" name="Рисунок 18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6335850"/>
          <a:ext cx="4095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517</xdr:row>
      <xdr:rowOff>19050</xdr:rowOff>
    </xdr:from>
    <xdr:ext cx="590550" cy="581025"/>
    <xdr:pic>
      <xdr:nvPicPr>
        <xdr:cNvPr id="144" name="Рисунок 19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96497775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518</xdr:row>
      <xdr:rowOff>47625</xdr:rowOff>
    </xdr:from>
    <xdr:ext cx="409575" cy="457200"/>
    <xdr:pic>
      <xdr:nvPicPr>
        <xdr:cNvPr id="145" name="Рисунок 20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6707325"/>
          <a:ext cx="4095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519</xdr:row>
      <xdr:rowOff>38100</xdr:rowOff>
    </xdr:from>
    <xdr:ext cx="561975" cy="581025"/>
    <xdr:pic>
      <xdr:nvPicPr>
        <xdr:cNvPr id="146" name="Рисунок 21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96878775"/>
          <a:ext cx="561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521</xdr:row>
      <xdr:rowOff>257175</xdr:rowOff>
    </xdr:from>
    <xdr:ext cx="704850" cy="723900"/>
    <xdr:pic>
      <xdr:nvPicPr>
        <xdr:cNvPr id="147" name="Рисунок 23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97383600"/>
          <a:ext cx="7048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</xdr:colOff>
      <xdr:row>523</xdr:row>
      <xdr:rowOff>66675</xdr:rowOff>
    </xdr:from>
    <xdr:ext cx="533400" cy="523875"/>
    <xdr:pic>
      <xdr:nvPicPr>
        <xdr:cNvPr id="148" name="Рисунок 24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7631250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</xdr:colOff>
      <xdr:row>524</xdr:row>
      <xdr:rowOff>209550</xdr:rowOff>
    </xdr:from>
    <xdr:ext cx="695325" cy="685800"/>
    <xdr:pic>
      <xdr:nvPicPr>
        <xdr:cNvPr id="149" name="Рисунок 151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7926525"/>
          <a:ext cx="695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</xdr:colOff>
      <xdr:row>526</xdr:row>
      <xdr:rowOff>28575</xdr:rowOff>
    </xdr:from>
    <xdr:ext cx="533400" cy="590550"/>
    <xdr:pic>
      <xdr:nvPicPr>
        <xdr:cNvPr id="150" name="Рисунок 25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8136075"/>
          <a:ext cx="533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498</xdr:row>
      <xdr:rowOff>76200</xdr:rowOff>
    </xdr:from>
    <xdr:ext cx="381000" cy="400050"/>
    <xdr:pic>
      <xdr:nvPicPr>
        <xdr:cNvPr id="151" name="Рисунок 26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3116400"/>
          <a:ext cx="381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520</xdr:row>
      <xdr:rowOff>57150</xdr:rowOff>
    </xdr:from>
    <xdr:ext cx="561975" cy="581025"/>
    <xdr:pic>
      <xdr:nvPicPr>
        <xdr:cNvPr id="152" name="Рисунок 154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7078800"/>
          <a:ext cx="561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10</xdr:row>
      <xdr:rowOff>0</xdr:rowOff>
    </xdr:from>
    <xdr:to>
      <xdr:col>1</xdr:col>
      <xdr:colOff>657225</xdr:colOff>
      <xdr:row>12</xdr:row>
      <xdr:rowOff>123825</xdr:rowOff>
    </xdr:to>
    <xdr:pic>
      <xdr:nvPicPr>
        <xdr:cNvPr id="2" name="Picture 227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809750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10</xdr:row>
      <xdr:rowOff>57150</xdr:rowOff>
    </xdr:from>
    <xdr:to>
      <xdr:col>1</xdr:col>
      <xdr:colOff>1409700</xdr:colOff>
      <xdr:row>12</xdr:row>
      <xdr:rowOff>180975</xdr:rowOff>
    </xdr:to>
    <xdr:pic>
      <xdr:nvPicPr>
        <xdr:cNvPr id="3" name="Picture 227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8669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200025</xdr:colOff>
      <xdr:row>18</xdr:row>
      <xdr:rowOff>57150</xdr:rowOff>
    </xdr:from>
    <xdr:ext cx="847725" cy="695325"/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99" t="23000" r="14400" b="20799"/>
        <a:stretch>
          <a:fillRect/>
        </a:stretch>
      </xdr:blipFill>
      <xdr:spPr bwMode="auto">
        <a:xfrm>
          <a:off x="904875" y="3314700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742950</xdr:colOff>
      <xdr:row>3</xdr:row>
      <xdr:rowOff>47625</xdr:rowOff>
    </xdr:from>
    <xdr:ext cx="400050" cy="8763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01" t="15401" r="33400" b="15199"/>
        <a:stretch>
          <a:fillRect/>
        </a:stretch>
      </xdr:blipFill>
      <xdr:spPr bwMode="auto">
        <a:xfrm>
          <a:off x="1409700" y="590550"/>
          <a:ext cx="400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3</xdr:row>
      <xdr:rowOff>57150</xdr:rowOff>
    </xdr:from>
    <xdr:ext cx="590550" cy="828675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7600" r="20200" b="9000"/>
        <a:stretch>
          <a:fillRect/>
        </a:stretch>
      </xdr:blipFill>
      <xdr:spPr bwMode="auto">
        <a:xfrm>
          <a:off x="752475" y="600075"/>
          <a:ext cx="590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790575</xdr:colOff>
      <xdr:row>14</xdr:row>
      <xdr:rowOff>38100</xdr:rowOff>
    </xdr:from>
    <xdr:ext cx="619125" cy="523875"/>
    <xdr:pic>
      <xdr:nvPicPr>
        <xdr:cNvPr id="7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2571750"/>
          <a:ext cx="619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152400</xdr:colOff>
      <xdr:row>22</xdr:row>
      <xdr:rowOff>133350</xdr:rowOff>
    </xdr:from>
    <xdr:ext cx="981075" cy="714375"/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4114800"/>
          <a:ext cx="9810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41</xdr:row>
      <xdr:rowOff>95250</xdr:rowOff>
    </xdr:from>
    <xdr:ext cx="571500" cy="590550"/>
    <xdr:pic>
      <xdr:nvPicPr>
        <xdr:cNvPr id="9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7515225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219075</xdr:colOff>
      <xdr:row>46</xdr:row>
      <xdr:rowOff>19050</xdr:rowOff>
    </xdr:from>
    <xdr:ext cx="790575" cy="723900"/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8343900"/>
          <a:ext cx="7905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14</xdr:row>
      <xdr:rowOff>47625</xdr:rowOff>
    </xdr:from>
    <xdr:ext cx="704850" cy="504825"/>
    <xdr:pic>
      <xdr:nvPicPr>
        <xdr:cNvPr id="11" name="Рисунок 14" descr="b76175c9958528cf639004d413232e71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581275"/>
          <a:ext cx="7048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676275</xdr:colOff>
      <xdr:row>38</xdr:row>
      <xdr:rowOff>76200</xdr:rowOff>
    </xdr:from>
    <xdr:ext cx="533400" cy="523875"/>
    <xdr:pic>
      <xdr:nvPicPr>
        <xdr:cNvPr id="12" name="Рисунок 15" descr="podrozetnik-gips-nabornoj-60-026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6953250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561975</xdr:colOff>
      <xdr:row>41</xdr:row>
      <xdr:rowOff>47625</xdr:rowOff>
    </xdr:from>
    <xdr:ext cx="762000" cy="714375"/>
    <xdr:pic>
      <xdr:nvPicPr>
        <xdr:cNvPr id="13" name="Рисунок 16" descr="4d2e8139e7ea3e2c5771c19b5b8d13c3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7467600"/>
          <a:ext cx="762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38</xdr:row>
      <xdr:rowOff>47625</xdr:rowOff>
    </xdr:from>
    <xdr:ext cx="628650" cy="533400"/>
    <xdr:pic>
      <xdr:nvPicPr>
        <xdr:cNvPr id="14" name="Рисунок 17" descr="thumb_zavantazhennya-_2__200x170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924675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29</xdr:row>
      <xdr:rowOff>66675</xdr:rowOff>
    </xdr:from>
    <xdr:ext cx="1295400" cy="781050"/>
    <xdr:pic>
      <xdr:nvPicPr>
        <xdr:cNvPr id="15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314950"/>
          <a:ext cx="1295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200025</xdr:colOff>
      <xdr:row>0</xdr:row>
      <xdr:rowOff>142875</xdr:rowOff>
    </xdr:from>
    <xdr:ext cx="1047750" cy="2838450"/>
    <xdr:pic>
      <xdr:nvPicPr>
        <xdr:cNvPr id="16" name="Рисунок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142875"/>
          <a:ext cx="1047750" cy="283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238125</xdr:colOff>
      <xdr:row>51</xdr:row>
      <xdr:rowOff>152400</xdr:rowOff>
    </xdr:from>
    <xdr:to>
      <xdr:col>6</xdr:col>
      <xdr:colOff>266700</xdr:colOff>
      <xdr:row>60</xdr:row>
      <xdr:rowOff>133350</xdr:rowOff>
    </xdr:to>
    <xdr:pic>
      <xdr:nvPicPr>
        <xdr:cNvPr id="17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069102">
          <a:off x="3324225" y="9820275"/>
          <a:ext cx="16097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4505325</xdr:colOff>
      <xdr:row>67</xdr:row>
      <xdr:rowOff>28575</xdr:rowOff>
    </xdr:from>
    <xdr:ext cx="504825" cy="457200"/>
    <xdr:pic>
      <xdr:nvPicPr>
        <xdr:cNvPr id="18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2153900"/>
          <a:ext cx="5048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4238625</xdr:colOff>
      <xdr:row>69</xdr:row>
      <xdr:rowOff>19050</xdr:rowOff>
    </xdr:from>
    <xdr:ext cx="771525" cy="542925"/>
    <xdr:pic>
      <xdr:nvPicPr>
        <xdr:cNvPr id="19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2506325"/>
          <a:ext cx="7715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3857625</xdr:colOff>
      <xdr:row>70</xdr:row>
      <xdr:rowOff>0</xdr:rowOff>
    </xdr:from>
    <xdr:ext cx="1152525" cy="600075"/>
    <xdr:pic>
      <xdr:nvPicPr>
        <xdr:cNvPr id="20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2668250"/>
          <a:ext cx="11525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4552950</xdr:colOff>
      <xdr:row>71</xdr:row>
      <xdr:rowOff>19050</xdr:rowOff>
    </xdr:from>
    <xdr:ext cx="495300" cy="533400"/>
    <xdr:pic>
      <xdr:nvPicPr>
        <xdr:cNvPr id="21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2868275"/>
          <a:ext cx="4953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4619625</xdr:colOff>
      <xdr:row>72</xdr:row>
      <xdr:rowOff>47625</xdr:rowOff>
    </xdr:from>
    <xdr:ext cx="390525" cy="504825"/>
    <xdr:pic>
      <xdr:nvPicPr>
        <xdr:cNvPr id="22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3077825"/>
          <a:ext cx="3905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4581525</xdr:colOff>
      <xdr:row>73</xdr:row>
      <xdr:rowOff>57150</xdr:rowOff>
    </xdr:from>
    <xdr:ext cx="428625" cy="476250"/>
    <xdr:pic>
      <xdr:nvPicPr>
        <xdr:cNvPr id="23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3268325"/>
          <a:ext cx="4286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4314825</xdr:colOff>
      <xdr:row>74</xdr:row>
      <xdr:rowOff>28575</xdr:rowOff>
    </xdr:from>
    <xdr:ext cx="695325" cy="600075"/>
    <xdr:pic>
      <xdr:nvPicPr>
        <xdr:cNvPr id="24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3420725"/>
          <a:ext cx="695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4514850</xdr:colOff>
      <xdr:row>77</xdr:row>
      <xdr:rowOff>19050</xdr:rowOff>
    </xdr:from>
    <xdr:ext cx="495300" cy="523875"/>
    <xdr:pic>
      <xdr:nvPicPr>
        <xdr:cNvPr id="25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3954125"/>
          <a:ext cx="4953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4552950</xdr:colOff>
      <xdr:row>78</xdr:row>
      <xdr:rowOff>38100</xdr:rowOff>
    </xdr:from>
    <xdr:ext cx="457200" cy="466725"/>
    <xdr:pic>
      <xdr:nvPicPr>
        <xdr:cNvPr id="26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4154150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4248150</xdr:colOff>
      <xdr:row>79</xdr:row>
      <xdr:rowOff>38100</xdr:rowOff>
    </xdr:from>
    <xdr:ext cx="762000" cy="476250"/>
    <xdr:pic>
      <xdr:nvPicPr>
        <xdr:cNvPr id="27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4335125"/>
          <a:ext cx="7620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4038600</xdr:colOff>
      <xdr:row>80</xdr:row>
      <xdr:rowOff>9525</xdr:rowOff>
    </xdr:from>
    <xdr:ext cx="971550" cy="495300"/>
    <xdr:pic>
      <xdr:nvPicPr>
        <xdr:cNvPr id="28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4487525"/>
          <a:ext cx="971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4600575</xdr:colOff>
      <xdr:row>81</xdr:row>
      <xdr:rowOff>19050</xdr:rowOff>
    </xdr:from>
    <xdr:ext cx="581025" cy="571500"/>
    <xdr:pic>
      <xdr:nvPicPr>
        <xdr:cNvPr id="29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4678025"/>
          <a:ext cx="5810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4562475</xdr:colOff>
      <xdr:row>82</xdr:row>
      <xdr:rowOff>28575</xdr:rowOff>
    </xdr:from>
    <xdr:ext cx="447675" cy="495300"/>
    <xdr:pic>
      <xdr:nvPicPr>
        <xdr:cNvPr id="30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4868525"/>
          <a:ext cx="4476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4600575</xdr:colOff>
      <xdr:row>83</xdr:row>
      <xdr:rowOff>28575</xdr:rowOff>
    </xdr:from>
    <xdr:ext cx="409575" cy="495300"/>
    <xdr:pic>
      <xdr:nvPicPr>
        <xdr:cNvPr id="31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5049500"/>
          <a:ext cx="409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4410075</xdr:colOff>
      <xdr:row>85</xdr:row>
      <xdr:rowOff>28575</xdr:rowOff>
    </xdr:from>
    <xdr:ext cx="600075" cy="533400"/>
    <xdr:pic>
      <xdr:nvPicPr>
        <xdr:cNvPr id="32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5411450"/>
          <a:ext cx="600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4714875</xdr:colOff>
      <xdr:row>87</xdr:row>
      <xdr:rowOff>19050</xdr:rowOff>
    </xdr:from>
    <xdr:ext cx="295275" cy="523875"/>
    <xdr:pic>
      <xdr:nvPicPr>
        <xdr:cNvPr id="33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5763875"/>
          <a:ext cx="2952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4610100</xdr:colOff>
      <xdr:row>88</xdr:row>
      <xdr:rowOff>47625</xdr:rowOff>
    </xdr:from>
    <xdr:ext cx="400050" cy="466725"/>
    <xdr:pic>
      <xdr:nvPicPr>
        <xdr:cNvPr id="34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5973425"/>
          <a:ext cx="4000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4419600</xdr:colOff>
      <xdr:row>107</xdr:row>
      <xdr:rowOff>28575</xdr:rowOff>
    </xdr:from>
    <xdr:ext cx="523875" cy="533400"/>
    <xdr:pic>
      <xdr:nvPicPr>
        <xdr:cNvPr id="35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9392900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4629150</xdr:colOff>
      <xdr:row>110</xdr:row>
      <xdr:rowOff>9525</xdr:rowOff>
    </xdr:from>
    <xdr:ext cx="381000" cy="514350"/>
    <xdr:pic>
      <xdr:nvPicPr>
        <xdr:cNvPr id="36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9916775"/>
          <a:ext cx="3810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4581525</xdr:colOff>
      <xdr:row>118</xdr:row>
      <xdr:rowOff>28575</xdr:rowOff>
    </xdr:from>
    <xdr:ext cx="428625" cy="514350"/>
    <xdr:pic>
      <xdr:nvPicPr>
        <xdr:cNvPr id="37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1383625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4562475</xdr:colOff>
      <xdr:row>109</xdr:row>
      <xdr:rowOff>38100</xdr:rowOff>
    </xdr:from>
    <xdr:ext cx="447675" cy="495300"/>
    <xdr:pic>
      <xdr:nvPicPr>
        <xdr:cNvPr id="38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9764375"/>
          <a:ext cx="4476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4591050</xdr:colOff>
      <xdr:row>111</xdr:row>
      <xdr:rowOff>57150</xdr:rowOff>
    </xdr:from>
    <xdr:ext cx="419100" cy="495300"/>
    <xdr:pic>
      <xdr:nvPicPr>
        <xdr:cNvPr id="39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0145375"/>
          <a:ext cx="4191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4343400</xdr:colOff>
      <xdr:row>112</xdr:row>
      <xdr:rowOff>38100</xdr:rowOff>
    </xdr:from>
    <xdr:ext cx="695325" cy="552450"/>
    <xdr:pic>
      <xdr:nvPicPr>
        <xdr:cNvPr id="40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0307300"/>
          <a:ext cx="695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4438650</xdr:colOff>
      <xdr:row>114</xdr:row>
      <xdr:rowOff>19050</xdr:rowOff>
    </xdr:from>
    <xdr:ext cx="742950" cy="590550"/>
    <xdr:pic>
      <xdr:nvPicPr>
        <xdr:cNvPr id="41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0650200"/>
          <a:ext cx="742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4295775</xdr:colOff>
      <xdr:row>116</xdr:row>
      <xdr:rowOff>19050</xdr:rowOff>
    </xdr:from>
    <xdr:ext cx="790575" cy="619125"/>
    <xdr:pic>
      <xdr:nvPicPr>
        <xdr:cNvPr id="42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1012150"/>
          <a:ext cx="7905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4429125</xdr:colOff>
      <xdr:row>119</xdr:row>
      <xdr:rowOff>28575</xdr:rowOff>
    </xdr:from>
    <xdr:ext cx="581025" cy="542925"/>
    <xdr:pic>
      <xdr:nvPicPr>
        <xdr:cNvPr id="43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1564600"/>
          <a:ext cx="581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4257675</xdr:colOff>
      <xdr:row>120</xdr:row>
      <xdr:rowOff>47625</xdr:rowOff>
    </xdr:from>
    <xdr:ext cx="847725" cy="666750"/>
    <xdr:pic>
      <xdr:nvPicPr>
        <xdr:cNvPr id="44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1764625"/>
          <a:ext cx="847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4438650</xdr:colOff>
      <xdr:row>122</xdr:row>
      <xdr:rowOff>47625</xdr:rowOff>
    </xdr:from>
    <xdr:ext cx="742950" cy="685800"/>
    <xdr:pic>
      <xdr:nvPicPr>
        <xdr:cNvPr id="45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2126575"/>
          <a:ext cx="742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4219575</xdr:colOff>
      <xdr:row>124</xdr:row>
      <xdr:rowOff>47625</xdr:rowOff>
    </xdr:from>
    <xdr:ext cx="885825" cy="685800"/>
    <xdr:pic>
      <xdr:nvPicPr>
        <xdr:cNvPr id="46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2488525"/>
          <a:ext cx="8858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4229100</xdr:colOff>
      <xdr:row>126</xdr:row>
      <xdr:rowOff>38100</xdr:rowOff>
    </xdr:from>
    <xdr:ext cx="866775" cy="866775"/>
    <xdr:pic>
      <xdr:nvPicPr>
        <xdr:cNvPr id="47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2840950"/>
          <a:ext cx="866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4257675</xdr:colOff>
      <xdr:row>130</xdr:row>
      <xdr:rowOff>38100</xdr:rowOff>
    </xdr:from>
    <xdr:ext cx="752475" cy="657225"/>
    <xdr:pic>
      <xdr:nvPicPr>
        <xdr:cNvPr id="48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3564850"/>
          <a:ext cx="752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4362450</xdr:colOff>
      <xdr:row>131</xdr:row>
      <xdr:rowOff>57150</xdr:rowOff>
    </xdr:from>
    <xdr:ext cx="819150" cy="714375"/>
    <xdr:pic>
      <xdr:nvPicPr>
        <xdr:cNvPr id="49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37648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4305300</xdr:colOff>
      <xdr:row>132</xdr:row>
      <xdr:rowOff>28575</xdr:rowOff>
    </xdr:from>
    <xdr:ext cx="704850" cy="781050"/>
    <xdr:pic>
      <xdr:nvPicPr>
        <xdr:cNvPr id="50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3917275"/>
          <a:ext cx="7048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4238625</xdr:colOff>
      <xdr:row>133</xdr:row>
      <xdr:rowOff>38100</xdr:rowOff>
    </xdr:from>
    <xdr:ext cx="771525" cy="771525"/>
    <xdr:pic>
      <xdr:nvPicPr>
        <xdr:cNvPr id="51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4107775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4276725</xdr:colOff>
      <xdr:row>128</xdr:row>
      <xdr:rowOff>28575</xdr:rowOff>
    </xdr:from>
    <xdr:ext cx="733425" cy="723900"/>
    <xdr:pic>
      <xdr:nvPicPr>
        <xdr:cNvPr id="52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3193375"/>
          <a:ext cx="733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4238625</xdr:colOff>
      <xdr:row>129</xdr:row>
      <xdr:rowOff>28575</xdr:rowOff>
    </xdr:from>
    <xdr:ext cx="771525" cy="723900"/>
    <xdr:pic>
      <xdr:nvPicPr>
        <xdr:cNvPr id="53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3374350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4448175</xdr:colOff>
      <xdr:row>93</xdr:row>
      <xdr:rowOff>9525</xdr:rowOff>
    </xdr:from>
    <xdr:ext cx="733425" cy="723900"/>
    <xdr:pic>
      <xdr:nvPicPr>
        <xdr:cNvPr id="54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6840200"/>
          <a:ext cx="733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4276725</xdr:colOff>
      <xdr:row>96</xdr:row>
      <xdr:rowOff>76200</xdr:rowOff>
    </xdr:from>
    <xdr:ext cx="809625" cy="838200"/>
    <xdr:pic>
      <xdr:nvPicPr>
        <xdr:cNvPr id="55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7449800"/>
          <a:ext cx="8096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4429125</xdr:colOff>
      <xdr:row>101</xdr:row>
      <xdr:rowOff>19050</xdr:rowOff>
    </xdr:from>
    <xdr:ext cx="638175" cy="685800"/>
    <xdr:pic>
      <xdr:nvPicPr>
        <xdr:cNvPr id="56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8297525"/>
          <a:ext cx="6381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4391025</xdr:colOff>
      <xdr:row>104</xdr:row>
      <xdr:rowOff>57150</xdr:rowOff>
    </xdr:from>
    <xdr:ext cx="657225" cy="666750"/>
    <xdr:pic>
      <xdr:nvPicPr>
        <xdr:cNvPr id="57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8878550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4457700</xdr:colOff>
      <xdr:row>90</xdr:row>
      <xdr:rowOff>57150</xdr:rowOff>
    </xdr:from>
    <xdr:ext cx="590550" cy="619125"/>
    <xdr:pic>
      <xdr:nvPicPr>
        <xdr:cNvPr id="58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6344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3962400</xdr:colOff>
      <xdr:row>135</xdr:row>
      <xdr:rowOff>28575</xdr:rowOff>
    </xdr:from>
    <xdr:ext cx="381000" cy="752475"/>
    <xdr:pic>
      <xdr:nvPicPr>
        <xdr:cNvPr id="59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4460200"/>
          <a:ext cx="3810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4410075</xdr:colOff>
      <xdr:row>135</xdr:row>
      <xdr:rowOff>28575</xdr:rowOff>
    </xdr:from>
    <xdr:ext cx="504825" cy="733425"/>
    <xdr:pic>
      <xdr:nvPicPr>
        <xdr:cNvPr id="60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4460200"/>
          <a:ext cx="5048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4210050</xdr:colOff>
      <xdr:row>137</xdr:row>
      <xdr:rowOff>28575</xdr:rowOff>
    </xdr:from>
    <xdr:ext cx="352425" cy="723900"/>
    <xdr:pic>
      <xdr:nvPicPr>
        <xdr:cNvPr id="61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4822150"/>
          <a:ext cx="352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4562475</xdr:colOff>
      <xdr:row>137</xdr:row>
      <xdr:rowOff>19050</xdr:rowOff>
    </xdr:from>
    <xdr:ext cx="619125" cy="752475"/>
    <xdr:pic>
      <xdr:nvPicPr>
        <xdr:cNvPr id="62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4812625"/>
          <a:ext cx="619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4324350</xdr:colOff>
      <xdr:row>139</xdr:row>
      <xdr:rowOff>47625</xdr:rowOff>
    </xdr:from>
    <xdr:ext cx="685800" cy="657225"/>
    <xdr:pic>
      <xdr:nvPicPr>
        <xdr:cNvPr id="63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5203150"/>
          <a:ext cx="6858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4257675</xdr:colOff>
      <xdr:row>140</xdr:row>
      <xdr:rowOff>9525</xdr:rowOff>
    </xdr:from>
    <xdr:ext cx="790575" cy="723900"/>
    <xdr:pic>
      <xdr:nvPicPr>
        <xdr:cNvPr id="64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5346025"/>
          <a:ext cx="7905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4</xdr:row>
      <xdr:rowOff>28575</xdr:rowOff>
    </xdr:from>
    <xdr:ext cx="590550" cy="352425"/>
    <xdr:pic>
      <xdr:nvPicPr>
        <xdr:cNvPr id="2" name="Picture 4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52475"/>
          <a:ext cx="590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180975</xdr:colOff>
      <xdr:row>35</xdr:row>
      <xdr:rowOff>57150</xdr:rowOff>
    </xdr:from>
    <xdr:ext cx="542925" cy="457200"/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391275"/>
          <a:ext cx="542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50</xdr:row>
      <xdr:rowOff>19050</xdr:rowOff>
    </xdr:from>
    <xdr:ext cx="523875" cy="561975"/>
    <xdr:pic>
      <xdr:nvPicPr>
        <xdr:cNvPr id="4" name="Picture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067800"/>
          <a:ext cx="523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51</xdr:row>
      <xdr:rowOff>19050</xdr:rowOff>
    </xdr:from>
    <xdr:ext cx="514350" cy="514350"/>
    <xdr:pic>
      <xdr:nvPicPr>
        <xdr:cNvPr id="5" name="Picture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248775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52</xdr:row>
      <xdr:rowOff>19050</xdr:rowOff>
    </xdr:from>
    <xdr:ext cx="561975" cy="542925"/>
    <xdr:pic>
      <xdr:nvPicPr>
        <xdr:cNvPr id="6" name="Picture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429750"/>
          <a:ext cx="5619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63</xdr:row>
      <xdr:rowOff>28575</xdr:rowOff>
    </xdr:from>
    <xdr:ext cx="914400" cy="952500"/>
    <xdr:pic>
      <xdr:nvPicPr>
        <xdr:cNvPr id="7" name="Picture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430000"/>
          <a:ext cx="9144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70</xdr:row>
      <xdr:rowOff>38100</xdr:rowOff>
    </xdr:from>
    <xdr:ext cx="495300" cy="523875"/>
    <xdr:pic>
      <xdr:nvPicPr>
        <xdr:cNvPr id="8" name="Picture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2706350"/>
          <a:ext cx="4953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2</xdr:row>
      <xdr:rowOff>38100</xdr:rowOff>
    </xdr:from>
    <xdr:ext cx="571500" cy="371475"/>
    <xdr:pic>
      <xdr:nvPicPr>
        <xdr:cNvPr id="9" name="Picture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00050"/>
          <a:ext cx="571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180975</xdr:colOff>
      <xdr:row>6</xdr:row>
      <xdr:rowOff>76200</xdr:rowOff>
    </xdr:from>
    <xdr:ext cx="542925" cy="352425"/>
    <xdr:pic>
      <xdr:nvPicPr>
        <xdr:cNvPr id="10" name="Picture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2050"/>
          <a:ext cx="542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228600</xdr:colOff>
      <xdr:row>7</xdr:row>
      <xdr:rowOff>95250</xdr:rowOff>
    </xdr:from>
    <xdr:ext cx="676275" cy="381000"/>
    <xdr:pic>
      <xdr:nvPicPr>
        <xdr:cNvPr id="11" name="Picture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2075"/>
          <a:ext cx="676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200025</xdr:colOff>
      <xdr:row>8</xdr:row>
      <xdr:rowOff>19050</xdr:rowOff>
    </xdr:from>
    <xdr:ext cx="600075" cy="285750"/>
    <xdr:pic>
      <xdr:nvPicPr>
        <xdr:cNvPr id="12" name="Picture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66850"/>
          <a:ext cx="6000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36</xdr:row>
      <xdr:rowOff>9525</xdr:rowOff>
    </xdr:from>
    <xdr:ext cx="466725" cy="495300"/>
    <xdr:pic>
      <xdr:nvPicPr>
        <xdr:cNvPr id="13" name="Picture 2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524625"/>
          <a:ext cx="466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38</xdr:row>
      <xdr:rowOff>38100</xdr:rowOff>
    </xdr:from>
    <xdr:ext cx="457200" cy="485775"/>
    <xdr:pic>
      <xdr:nvPicPr>
        <xdr:cNvPr id="14" name="Picture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915150"/>
          <a:ext cx="457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49</xdr:row>
      <xdr:rowOff>57150</xdr:rowOff>
    </xdr:from>
    <xdr:ext cx="533400" cy="495300"/>
    <xdr:pic>
      <xdr:nvPicPr>
        <xdr:cNvPr id="15" name="Picture 2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924925"/>
          <a:ext cx="533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61</xdr:row>
      <xdr:rowOff>9525</xdr:rowOff>
    </xdr:from>
    <xdr:ext cx="600075" cy="523875"/>
    <xdr:pic>
      <xdr:nvPicPr>
        <xdr:cNvPr id="16" name="Picture 2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049000"/>
          <a:ext cx="600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104775</xdr:colOff>
      <xdr:row>65</xdr:row>
      <xdr:rowOff>190500</xdr:rowOff>
    </xdr:from>
    <xdr:ext cx="895350" cy="809625"/>
    <xdr:pic>
      <xdr:nvPicPr>
        <xdr:cNvPr id="17" name="Picture 2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944350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295275</xdr:colOff>
      <xdr:row>68</xdr:row>
      <xdr:rowOff>28575</xdr:rowOff>
    </xdr:from>
    <xdr:ext cx="561975" cy="495300"/>
    <xdr:pic>
      <xdr:nvPicPr>
        <xdr:cNvPr id="18" name="Picture 3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334875"/>
          <a:ext cx="561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59</xdr:row>
      <xdr:rowOff>95250</xdr:rowOff>
    </xdr:from>
    <xdr:ext cx="685800" cy="752475"/>
    <xdr:pic>
      <xdr:nvPicPr>
        <xdr:cNvPr id="19" name="Picture 3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772775"/>
          <a:ext cx="685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314325</xdr:colOff>
      <xdr:row>39</xdr:row>
      <xdr:rowOff>28575</xdr:rowOff>
    </xdr:from>
    <xdr:ext cx="428625" cy="457200"/>
    <xdr:pic>
      <xdr:nvPicPr>
        <xdr:cNvPr id="20" name="Picture 4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086600"/>
          <a:ext cx="4286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40</xdr:row>
      <xdr:rowOff>9525</xdr:rowOff>
    </xdr:from>
    <xdr:ext cx="523875" cy="523875"/>
    <xdr:pic>
      <xdr:nvPicPr>
        <xdr:cNvPr id="21" name="Picture 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248525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41</xdr:row>
      <xdr:rowOff>9525</xdr:rowOff>
    </xdr:from>
    <xdr:ext cx="504825" cy="523875"/>
    <xdr:pic>
      <xdr:nvPicPr>
        <xdr:cNvPr id="22" name="Picture 4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429500"/>
          <a:ext cx="504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42</xdr:row>
      <xdr:rowOff>28575</xdr:rowOff>
    </xdr:from>
    <xdr:ext cx="571500" cy="542925"/>
    <xdr:pic>
      <xdr:nvPicPr>
        <xdr:cNvPr id="23" name="Picture 4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629525"/>
          <a:ext cx="5715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209550</xdr:colOff>
      <xdr:row>3</xdr:row>
      <xdr:rowOff>19050</xdr:rowOff>
    </xdr:from>
    <xdr:ext cx="571500" cy="447675"/>
    <xdr:pic>
      <xdr:nvPicPr>
        <xdr:cNvPr id="24" name="Picture 4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61975"/>
          <a:ext cx="5715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171450</xdr:colOff>
      <xdr:row>10</xdr:row>
      <xdr:rowOff>57150</xdr:rowOff>
    </xdr:from>
    <xdr:ext cx="676275" cy="638175"/>
    <xdr:pic>
      <xdr:nvPicPr>
        <xdr:cNvPr id="25" name="Picture 5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6900"/>
          <a:ext cx="6762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295275</xdr:colOff>
      <xdr:row>72</xdr:row>
      <xdr:rowOff>19050</xdr:rowOff>
    </xdr:from>
    <xdr:ext cx="447675" cy="485775"/>
    <xdr:pic>
      <xdr:nvPicPr>
        <xdr:cNvPr id="26" name="Picture 5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049250"/>
          <a:ext cx="447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21</xdr:row>
      <xdr:rowOff>104775</xdr:rowOff>
    </xdr:from>
    <xdr:ext cx="885825" cy="657225"/>
    <xdr:pic>
      <xdr:nvPicPr>
        <xdr:cNvPr id="27" name="Picture 3657" descr="Untitled-1 copy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905250"/>
          <a:ext cx="885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180975</xdr:colOff>
      <xdr:row>30</xdr:row>
      <xdr:rowOff>66675</xdr:rowOff>
    </xdr:from>
    <xdr:ext cx="771525" cy="771525"/>
    <xdr:pic>
      <xdr:nvPicPr>
        <xdr:cNvPr id="28" name="Picture 3660" descr="Кронштейн серый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495925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34</xdr:row>
      <xdr:rowOff>38100</xdr:rowOff>
    </xdr:from>
    <xdr:ext cx="533400" cy="590550"/>
    <xdr:pic>
      <xdr:nvPicPr>
        <xdr:cNvPr id="29" name="Picture 366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191250"/>
          <a:ext cx="533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171450</xdr:colOff>
      <xdr:row>55</xdr:row>
      <xdr:rowOff>28575</xdr:rowOff>
    </xdr:from>
    <xdr:ext cx="695325" cy="523875"/>
    <xdr:pic>
      <xdr:nvPicPr>
        <xdr:cNvPr id="30" name="Picture 3662" descr="Ф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982200"/>
          <a:ext cx="6953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190500</xdr:colOff>
      <xdr:row>56</xdr:row>
      <xdr:rowOff>38100</xdr:rowOff>
    </xdr:from>
    <xdr:ext cx="657225" cy="495300"/>
    <xdr:pic>
      <xdr:nvPicPr>
        <xdr:cNvPr id="31" name="Picture 3663" descr="Ф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172700"/>
          <a:ext cx="6572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247650</xdr:colOff>
      <xdr:row>53</xdr:row>
      <xdr:rowOff>19050</xdr:rowOff>
    </xdr:from>
    <xdr:ext cx="676275" cy="704850"/>
    <xdr:pic>
      <xdr:nvPicPr>
        <xdr:cNvPr id="32" name="Picture 1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610725"/>
          <a:ext cx="6762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180975</xdr:colOff>
      <xdr:row>57</xdr:row>
      <xdr:rowOff>9525</xdr:rowOff>
    </xdr:from>
    <xdr:ext cx="647700" cy="581025"/>
    <xdr:pic>
      <xdr:nvPicPr>
        <xdr:cNvPr id="33" name="Picture 3674" descr="UP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325100"/>
          <a:ext cx="6477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200025</xdr:colOff>
      <xdr:row>58</xdr:row>
      <xdr:rowOff>38100</xdr:rowOff>
    </xdr:from>
    <xdr:ext cx="600075" cy="533400"/>
    <xdr:pic>
      <xdr:nvPicPr>
        <xdr:cNvPr id="34" name="Picture 3675" descr="UP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534650"/>
          <a:ext cx="600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44</xdr:row>
      <xdr:rowOff>38100</xdr:rowOff>
    </xdr:from>
    <xdr:ext cx="495300" cy="523875"/>
    <xdr:pic>
      <xdr:nvPicPr>
        <xdr:cNvPr id="35" name="Picture 1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001000"/>
          <a:ext cx="4953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45</xdr:row>
      <xdr:rowOff>57150</xdr:rowOff>
    </xdr:from>
    <xdr:ext cx="542925" cy="542925"/>
    <xdr:pic>
      <xdr:nvPicPr>
        <xdr:cNvPr id="36" name="Picture 1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2010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247650</xdr:colOff>
      <xdr:row>46</xdr:row>
      <xdr:rowOff>9525</xdr:rowOff>
    </xdr:from>
    <xdr:ext cx="561975" cy="542925"/>
    <xdr:pic>
      <xdr:nvPicPr>
        <xdr:cNvPr id="37" name="Picture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334375"/>
          <a:ext cx="5619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43</xdr:row>
      <xdr:rowOff>28575</xdr:rowOff>
    </xdr:from>
    <xdr:ext cx="523875" cy="485775"/>
    <xdr:pic>
      <xdr:nvPicPr>
        <xdr:cNvPr id="38" name="Picture 2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810500"/>
          <a:ext cx="523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27</xdr:row>
      <xdr:rowOff>114300</xdr:rowOff>
    </xdr:from>
    <xdr:ext cx="781050" cy="628650"/>
    <xdr:pic>
      <xdr:nvPicPr>
        <xdr:cNvPr id="39" name="Picture 5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000625"/>
          <a:ext cx="7810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5</xdr:row>
      <xdr:rowOff>9525</xdr:rowOff>
    </xdr:from>
    <xdr:ext cx="438150" cy="371475"/>
    <xdr:pic>
      <xdr:nvPicPr>
        <xdr:cNvPr id="40" name="Рисунок 41" descr="КБЛУ эконом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914400"/>
          <a:ext cx="438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15</xdr:row>
      <xdr:rowOff>85725</xdr:rowOff>
    </xdr:from>
    <xdr:ext cx="800100" cy="638175"/>
    <xdr:pic>
      <xdr:nvPicPr>
        <xdr:cNvPr id="41" name="Рисунок 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00350"/>
          <a:ext cx="800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66675</xdr:colOff>
      <xdr:row>24</xdr:row>
      <xdr:rowOff>57150</xdr:rowOff>
    </xdr:from>
    <xdr:ext cx="876300" cy="781050"/>
    <xdr:pic>
      <xdr:nvPicPr>
        <xdr:cNvPr id="42" name="Рисунок 43" descr="КБЛ-С-РмУ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400550"/>
          <a:ext cx="8763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276225</xdr:colOff>
      <xdr:row>33</xdr:row>
      <xdr:rowOff>38100</xdr:rowOff>
    </xdr:from>
    <xdr:ext cx="495300" cy="495300"/>
    <xdr:pic>
      <xdr:nvPicPr>
        <xdr:cNvPr id="43" name="Рисунок 44" descr="Без имени-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01027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266700</xdr:colOff>
      <xdr:row>47</xdr:row>
      <xdr:rowOff>57150</xdr:rowOff>
    </xdr:from>
    <xdr:to>
      <xdr:col>0</xdr:col>
      <xdr:colOff>762000</xdr:colOff>
      <xdr:row>47</xdr:row>
      <xdr:rowOff>571500</xdr:rowOff>
    </xdr:to>
    <xdr:pic>
      <xdr:nvPicPr>
        <xdr:cNvPr id="4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562975"/>
          <a:ext cx="352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48</xdr:row>
      <xdr:rowOff>9525</xdr:rowOff>
    </xdr:from>
    <xdr:to>
      <xdr:col>0</xdr:col>
      <xdr:colOff>752475</xdr:colOff>
      <xdr:row>48</xdr:row>
      <xdr:rowOff>523875</xdr:rowOff>
    </xdr:to>
    <xdr:pic>
      <xdr:nvPicPr>
        <xdr:cNvPr id="4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696325"/>
          <a:ext cx="3619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247650</xdr:colOff>
      <xdr:row>67</xdr:row>
      <xdr:rowOff>28575</xdr:rowOff>
    </xdr:from>
    <xdr:ext cx="666750" cy="666750"/>
    <xdr:pic>
      <xdr:nvPicPr>
        <xdr:cNvPr id="46" name="Рисунок 4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2153900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0</xdr:row>
      <xdr:rowOff>0</xdr:rowOff>
    </xdr:from>
    <xdr:ext cx="476250" cy="32385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4762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304800</xdr:colOff>
      <xdr:row>1</xdr:row>
      <xdr:rowOff>171450</xdr:rowOff>
    </xdr:from>
    <xdr:ext cx="1304925" cy="447675"/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2425"/>
          <a:ext cx="1304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</xdr:colOff>
      <xdr:row>4</xdr:row>
      <xdr:rowOff>9525</xdr:rowOff>
    </xdr:from>
    <xdr:ext cx="819150" cy="676275"/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33425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304800</xdr:colOff>
      <xdr:row>4</xdr:row>
      <xdr:rowOff>95250</xdr:rowOff>
    </xdr:from>
    <xdr:ext cx="781050" cy="600075"/>
    <xdr:pic>
      <xdr:nvPicPr>
        <xdr:cNvPr id="5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819150"/>
          <a:ext cx="7810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371475</xdr:colOff>
      <xdr:row>7</xdr:row>
      <xdr:rowOff>114300</xdr:rowOff>
    </xdr:from>
    <xdr:ext cx="438150" cy="733425"/>
    <xdr:pic>
      <xdr:nvPicPr>
        <xdr:cNvPr id="6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381125"/>
          <a:ext cx="438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400050</xdr:colOff>
      <xdr:row>7</xdr:row>
      <xdr:rowOff>85725</xdr:rowOff>
    </xdr:from>
    <xdr:to>
      <xdr:col>5</xdr:col>
      <xdr:colOff>400050</xdr:colOff>
      <xdr:row>12</xdr:row>
      <xdr:rowOff>19050</xdr:rowOff>
    </xdr:to>
    <xdr:pic>
      <xdr:nvPicPr>
        <xdr:cNvPr id="7" name="Рисунок 6" descr="DF_50_9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1352550"/>
          <a:ext cx="7048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19050</xdr:colOff>
      <xdr:row>11</xdr:row>
      <xdr:rowOff>123825</xdr:rowOff>
    </xdr:from>
    <xdr:ext cx="571500" cy="447675"/>
    <xdr:pic>
      <xdr:nvPicPr>
        <xdr:cNvPr id="8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2114550"/>
          <a:ext cx="5715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571500</xdr:colOff>
      <xdr:row>11</xdr:row>
      <xdr:rowOff>161925</xdr:rowOff>
    </xdr:from>
    <xdr:ext cx="571500" cy="400050"/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152650"/>
          <a:ext cx="571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457200</xdr:colOff>
      <xdr:row>14</xdr:row>
      <xdr:rowOff>66675</xdr:rowOff>
    </xdr:from>
    <xdr:ext cx="561975" cy="333375"/>
    <xdr:pic>
      <xdr:nvPicPr>
        <xdr:cNvPr id="10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2600325"/>
          <a:ext cx="561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600075</xdr:colOff>
      <xdr:row>11</xdr:row>
      <xdr:rowOff>76200</xdr:rowOff>
    </xdr:from>
    <xdr:ext cx="247650" cy="457200"/>
    <xdr:pic>
      <xdr:nvPicPr>
        <xdr:cNvPr id="11" name="Рисунок 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2066925"/>
          <a:ext cx="247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14</xdr:row>
      <xdr:rowOff>104775</xdr:rowOff>
    </xdr:from>
    <xdr:ext cx="504825" cy="342900"/>
    <xdr:pic>
      <xdr:nvPicPr>
        <xdr:cNvPr id="12" name="Рисунок 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2638425"/>
          <a:ext cx="5048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590550</xdr:colOff>
      <xdr:row>14</xdr:row>
      <xdr:rowOff>114300</xdr:rowOff>
    </xdr:from>
    <xdr:ext cx="609600" cy="323850"/>
    <xdr:pic>
      <xdr:nvPicPr>
        <xdr:cNvPr id="13" name="Рисунок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47950"/>
          <a:ext cx="6096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17</xdr:row>
      <xdr:rowOff>47625</xdr:rowOff>
    </xdr:from>
    <xdr:ext cx="685800" cy="390525"/>
    <xdr:pic>
      <xdr:nvPicPr>
        <xdr:cNvPr id="14" name="Рисунок 1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3124200"/>
          <a:ext cx="685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257175</xdr:colOff>
      <xdr:row>16</xdr:row>
      <xdr:rowOff>133350</xdr:rowOff>
    </xdr:from>
    <xdr:ext cx="695325" cy="504825"/>
    <xdr:pic>
      <xdr:nvPicPr>
        <xdr:cNvPr id="15" name="Рисунок 1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028950"/>
          <a:ext cx="6953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19</xdr:row>
      <xdr:rowOff>114300</xdr:rowOff>
    </xdr:from>
    <xdr:ext cx="561975" cy="619125"/>
    <xdr:pic>
      <xdr:nvPicPr>
        <xdr:cNvPr id="16" name="Рисунок 1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3552825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114300</xdr:colOff>
      <xdr:row>19</xdr:row>
      <xdr:rowOff>142875</xdr:rowOff>
    </xdr:from>
    <xdr:ext cx="676275" cy="571500"/>
    <xdr:pic>
      <xdr:nvPicPr>
        <xdr:cNvPr id="17" name="Рисунок 1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3581400"/>
          <a:ext cx="676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38100</xdr:colOff>
      <xdr:row>19</xdr:row>
      <xdr:rowOff>152400</xdr:rowOff>
    </xdr:from>
    <xdr:to>
      <xdr:col>5</xdr:col>
      <xdr:colOff>628650</xdr:colOff>
      <xdr:row>22</xdr:row>
      <xdr:rowOff>104775</xdr:rowOff>
    </xdr:to>
    <xdr:pic>
      <xdr:nvPicPr>
        <xdr:cNvPr id="18" name="Рисунок 17" descr="74131c14_f429_11e2_9402_00259096c80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3590925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390525</xdr:colOff>
      <xdr:row>23</xdr:row>
      <xdr:rowOff>19050</xdr:rowOff>
    </xdr:from>
    <xdr:ext cx="600075" cy="381000"/>
    <xdr:pic>
      <xdr:nvPicPr>
        <xdr:cNvPr id="19" name="Рисунок 1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4181475"/>
          <a:ext cx="600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314325</xdr:colOff>
      <xdr:row>23</xdr:row>
      <xdr:rowOff>19050</xdr:rowOff>
    </xdr:from>
    <xdr:ext cx="609600" cy="409575"/>
    <xdr:pic>
      <xdr:nvPicPr>
        <xdr:cNvPr id="20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4181475"/>
          <a:ext cx="609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</xdr:colOff>
      <xdr:row>25</xdr:row>
      <xdr:rowOff>133350</xdr:rowOff>
    </xdr:from>
    <xdr:ext cx="1981200" cy="1695450"/>
    <xdr:pic>
      <xdr:nvPicPr>
        <xdr:cNvPr id="21" name="Рисунок 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4657725"/>
          <a:ext cx="19812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323850</xdr:colOff>
      <xdr:row>32</xdr:row>
      <xdr:rowOff>66675</xdr:rowOff>
    </xdr:from>
    <xdr:ext cx="914400" cy="714375"/>
    <xdr:pic>
      <xdr:nvPicPr>
        <xdr:cNvPr id="22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5857875"/>
          <a:ext cx="9144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180975</xdr:colOff>
      <xdr:row>35</xdr:row>
      <xdr:rowOff>161925</xdr:rowOff>
    </xdr:from>
    <xdr:ext cx="952500" cy="933450"/>
    <xdr:pic>
      <xdr:nvPicPr>
        <xdr:cNvPr id="23" name="Рисунок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6496050"/>
          <a:ext cx="952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542925</xdr:colOff>
      <xdr:row>38</xdr:row>
      <xdr:rowOff>47625</xdr:rowOff>
    </xdr:from>
    <xdr:ext cx="752475" cy="895350"/>
    <xdr:pic>
      <xdr:nvPicPr>
        <xdr:cNvPr id="24" name="Рисунок 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6924675"/>
          <a:ext cx="7524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114300</xdr:colOff>
      <xdr:row>40</xdr:row>
      <xdr:rowOff>161925</xdr:rowOff>
    </xdr:from>
    <xdr:ext cx="723900" cy="685800"/>
    <xdr:pic>
      <xdr:nvPicPr>
        <xdr:cNvPr id="25" name="Рисунок 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7400925"/>
          <a:ext cx="723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44</xdr:row>
      <xdr:rowOff>76200</xdr:rowOff>
    </xdr:from>
    <xdr:ext cx="685800" cy="504825"/>
    <xdr:pic>
      <xdr:nvPicPr>
        <xdr:cNvPr id="26" name="Рисунок 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8039100"/>
          <a:ext cx="6858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114300</xdr:colOff>
      <xdr:row>43</xdr:row>
      <xdr:rowOff>95250</xdr:rowOff>
    </xdr:from>
    <xdr:ext cx="561975" cy="895350"/>
    <xdr:pic>
      <xdr:nvPicPr>
        <xdr:cNvPr id="27" name="Рисунок 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7877175"/>
          <a:ext cx="5619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104775</xdr:colOff>
      <xdr:row>47</xdr:row>
      <xdr:rowOff>19050</xdr:rowOff>
    </xdr:from>
    <xdr:to>
      <xdr:col>4</xdr:col>
      <xdr:colOff>76200</xdr:colOff>
      <xdr:row>50</xdr:row>
      <xdr:rowOff>114300</xdr:rowOff>
    </xdr:to>
    <xdr:pic>
      <xdr:nvPicPr>
        <xdr:cNvPr id="28" name="Рисунок 28" descr="6910d75a_f429_11e2_9402_00259096c80e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8524875"/>
          <a:ext cx="6762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28575</xdr:colOff>
      <xdr:row>43</xdr:row>
      <xdr:rowOff>76200</xdr:rowOff>
    </xdr:from>
    <xdr:ext cx="542925" cy="552450"/>
    <xdr:pic>
      <xdr:nvPicPr>
        <xdr:cNvPr id="29" name="Рисунок 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7858125"/>
          <a:ext cx="542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647700</xdr:colOff>
      <xdr:row>46</xdr:row>
      <xdr:rowOff>152400</xdr:rowOff>
    </xdr:from>
    <xdr:ext cx="628650" cy="571500"/>
    <xdr:pic>
      <xdr:nvPicPr>
        <xdr:cNvPr id="30" name="Рисунок 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77250"/>
          <a:ext cx="6286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</xdr:colOff>
      <xdr:row>50</xdr:row>
      <xdr:rowOff>85725</xdr:rowOff>
    </xdr:from>
    <xdr:ext cx="923925" cy="485775"/>
    <xdr:pic>
      <xdr:nvPicPr>
        <xdr:cNvPr id="31" name="Рисунок 1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9134475"/>
          <a:ext cx="923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419100</xdr:colOff>
      <xdr:row>49</xdr:row>
      <xdr:rowOff>180975</xdr:rowOff>
    </xdr:from>
    <xdr:ext cx="704850" cy="695325"/>
    <xdr:pic>
      <xdr:nvPicPr>
        <xdr:cNvPr id="32" name="Рисунок 1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9048750"/>
          <a:ext cx="7048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52</xdr:row>
      <xdr:rowOff>180975</xdr:rowOff>
    </xdr:from>
    <xdr:ext cx="914400" cy="609600"/>
    <xdr:pic>
      <xdr:nvPicPr>
        <xdr:cNvPr id="33" name="Рисунок 1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9591675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457200</xdr:colOff>
      <xdr:row>53</xdr:row>
      <xdr:rowOff>47625</xdr:rowOff>
    </xdr:from>
    <xdr:ext cx="600075" cy="657225"/>
    <xdr:pic>
      <xdr:nvPicPr>
        <xdr:cNvPr id="34" name="Рисунок 1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963930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56</xdr:row>
      <xdr:rowOff>104775</xdr:rowOff>
    </xdr:from>
    <xdr:ext cx="933450" cy="542925"/>
    <xdr:pic>
      <xdr:nvPicPr>
        <xdr:cNvPr id="35" name="Рисунок 1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0239375"/>
          <a:ext cx="933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419100</xdr:colOff>
      <xdr:row>57</xdr:row>
      <xdr:rowOff>38100</xdr:rowOff>
    </xdr:from>
    <xdr:ext cx="828675" cy="466725"/>
    <xdr:pic>
      <xdr:nvPicPr>
        <xdr:cNvPr id="36" name="Рисунок 1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0353675"/>
          <a:ext cx="828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371475</xdr:colOff>
      <xdr:row>59</xdr:row>
      <xdr:rowOff>47625</xdr:rowOff>
    </xdr:from>
    <xdr:to>
      <xdr:col>5</xdr:col>
      <xdr:colOff>666750</xdr:colOff>
      <xdr:row>62</xdr:row>
      <xdr:rowOff>95250</xdr:rowOff>
    </xdr:to>
    <xdr:pic>
      <xdr:nvPicPr>
        <xdr:cNvPr id="37" name="Рисунок 37" descr="1031810301_w0_h0_28f97663484326__c3aae56bc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0725150"/>
          <a:ext cx="1000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561975</xdr:colOff>
      <xdr:row>61</xdr:row>
      <xdr:rowOff>0</xdr:rowOff>
    </xdr:from>
    <xdr:ext cx="428625" cy="695325"/>
    <xdr:pic>
      <xdr:nvPicPr>
        <xdr:cNvPr id="38" name="Рисунок 38" descr="C:\Users\User\Desktop\8e2dc43a75580c35ce74db237eb52785.pn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11039475"/>
          <a:ext cx="428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114300</xdr:colOff>
      <xdr:row>60</xdr:row>
      <xdr:rowOff>28575</xdr:rowOff>
    </xdr:from>
    <xdr:ext cx="1019175" cy="742950"/>
    <xdr:pic>
      <xdr:nvPicPr>
        <xdr:cNvPr id="39" name="Рисунок 1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0887075"/>
          <a:ext cx="10191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64</xdr:row>
      <xdr:rowOff>66675</xdr:rowOff>
    </xdr:from>
    <xdr:ext cx="781050" cy="695325"/>
    <xdr:pic>
      <xdr:nvPicPr>
        <xdr:cNvPr id="40" name="Рисунок 1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11649075"/>
          <a:ext cx="781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257175</xdr:colOff>
      <xdr:row>64</xdr:row>
      <xdr:rowOff>171450</xdr:rowOff>
    </xdr:from>
    <xdr:ext cx="447675" cy="666750"/>
    <xdr:pic>
      <xdr:nvPicPr>
        <xdr:cNvPr id="41" name="Рисунок 1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1753850"/>
          <a:ext cx="447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47625</xdr:colOff>
      <xdr:row>68</xdr:row>
      <xdr:rowOff>57150</xdr:rowOff>
    </xdr:from>
    <xdr:ext cx="723900" cy="561975"/>
    <xdr:pic>
      <xdr:nvPicPr>
        <xdr:cNvPr id="42" name="Рисунок 1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2363450"/>
          <a:ext cx="7239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47625</xdr:colOff>
      <xdr:row>69</xdr:row>
      <xdr:rowOff>95250</xdr:rowOff>
    </xdr:from>
    <xdr:ext cx="685800" cy="523875"/>
    <xdr:pic>
      <xdr:nvPicPr>
        <xdr:cNvPr id="43" name="Рисунок 2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2582525"/>
          <a:ext cx="68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68</xdr:row>
      <xdr:rowOff>28575</xdr:rowOff>
    </xdr:from>
    <xdr:ext cx="514350" cy="561975"/>
    <xdr:pic>
      <xdr:nvPicPr>
        <xdr:cNvPr id="44" name="Рисунок 2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2334875"/>
          <a:ext cx="5143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504825</xdr:colOff>
      <xdr:row>73</xdr:row>
      <xdr:rowOff>85725</xdr:rowOff>
    </xdr:from>
    <xdr:to>
      <xdr:col>3</xdr:col>
      <xdr:colOff>695325</xdr:colOff>
      <xdr:row>77</xdr:row>
      <xdr:rowOff>66675</xdr:rowOff>
    </xdr:to>
    <xdr:pic>
      <xdr:nvPicPr>
        <xdr:cNvPr id="45" name="Рисунок 45" descr="zpn-150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3296900"/>
          <a:ext cx="895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657225</xdr:colOff>
      <xdr:row>73</xdr:row>
      <xdr:rowOff>76200</xdr:rowOff>
    </xdr:from>
    <xdr:ext cx="561975" cy="857250"/>
    <xdr:pic>
      <xdr:nvPicPr>
        <xdr:cNvPr id="46" name="Рисунок 2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5619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647700</xdr:colOff>
      <xdr:row>73</xdr:row>
      <xdr:rowOff>123825</xdr:rowOff>
    </xdr:from>
    <xdr:ext cx="581025" cy="790575"/>
    <xdr:pic>
      <xdr:nvPicPr>
        <xdr:cNvPr id="47" name="Рисунок 2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3335000"/>
          <a:ext cx="5810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371475</xdr:colOff>
      <xdr:row>77</xdr:row>
      <xdr:rowOff>161925</xdr:rowOff>
    </xdr:from>
    <xdr:ext cx="542925" cy="866775"/>
    <xdr:pic>
      <xdr:nvPicPr>
        <xdr:cNvPr id="48" name="Рисунок 2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4097000"/>
          <a:ext cx="542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381000</xdr:colOff>
      <xdr:row>77</xdr:row>
      <xdr:rowOff>180975</xdr:rowOff>
    </xdr:from>
    <xdr:to>
      <xdr:col>5</xdr:col>
      <xdr:colOff>647700</xdr:colOff>
      <xdr:row>83</xdr:row>
      <xdr:rowOff>0</xdr:rowOff>
    </xdr:to>
    <xdr:pic>
      <xdr:nvPicPr>
        <xdr:cNvPr id="49" name="Рисунок 49" descr="1035648282_w200_h200_sv3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411605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81</xdr:row>
      <xdr:rowOff>152400</xdr:rowOff>
    </xdr:from>
    <xdr:to>
      <xdr:col>5</xdr:col>
      <xdr:colOff>152400</xdr:colOff>
      <xdr:row>84</xdr:row>
      <xdr:rowOff>114300</xdr:rowOff>
    </xdr:to>
    <xdr:pic>
      <xdr:nvPicPr>
        <xdr:cNvPr id="50" name="Рисунок 50" descr="1031841719_w640_h640_038d96d292f2fd__c57ccf7db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4811375"/>
          <a:ext cx="14573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47625</xdr:colOff>
      <xdr:row>86</xdr:row>
      <xdr:rowOff>95250</xdr:rowOff>
    </xdr:from>
    <xdr:ext cx="1028700" cy="638175"/>
    <xdr:pic>
      <xdr:nvPicPr>
        <xdr:cNvPr id="51" name="Рисунок 2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5659100"/>
          <a:ext cx="1028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400050</xdr:colOff>
      <xdr:row>85</xdr:row>
      <xdr:rowOff>104775</xdr:rowOff>
    </xdr:from>
    <xdr:ext cx="866775" cy="685800"/>
    <xdr:pic>
      <xdr:nvPicPr>
        <xdr:cNvPr id="52" name="Рисунок 2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15487650"/>
          <a:ext cx="8667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352425</xdr:colOff>
      <xdr:row>89</xdr:row>
      <xdr:rowOff>28575</xdr:rowOff>
    </xdr:from>
    <xdr:ext cx="933450" cy="638175"/>
    <xdr:pic>
      <xdr:nvPicPr>
        <xdr:cNvPr id="53" name="Рисунок 2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61353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92</xdr:row>
      <xdr:rowOff>9525</xdr:rowOff>
    </xdr:from>
    <xdr:ext cx="847725" cy="714375"/>
    <xdr:pic>
      <xdr:nvPicPr>
        <xdr:cNvPr id="54" name="Рисунок 2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1665922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409575</xdr:colOff>
      <xdr:row>92</xdr:row>
      <xdr:rowOff>142875</xdr:rowOff>
    </xdr:from>
    <xdr:ext cx="714375" cy="476250"/>
    <xdr:pic>
      <xdr:nvPicPr>
        <xdr:cNvPr id="55" name="Рисунок 3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6792575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247650</xdr:colOff>
      <xdr:row>95</xdr:row>
      <xdr:rowOff>114300</xdr:rowOff>
    </xdr:from>
    <xdr:to>
      <xdr:col>5</xdr:col>
      <xdr:colOff>161925</xdr:colOff>
      <xdr:row>99</xdr:row>
      <xdr:rowOff>9525</xdr:rowOff>
    </xdr:to>
    <xdr:pic>
      <xdr:nvPicPr>
        <xdr:cNvPr id="56" name="Рисунок 56" descr="1031881113_w0_h0_9eb5328925655c__60e6aea3f6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17306925"/>
          <a:ext cx="1323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390525</xdr:colOff>
      <xdr:row>99</xdr:row>
      <xdr:rowOff>95250</xdr:rowOff>
    </xdr:from>
    <xdr:ext cx="1314450" cy="1333500"/>
    <xdr:pic>
      <xdr:nvPicPr>
        <xdr:cNvPr id="57" name="Рисунок 3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8011775"/>
          <a:ext cx="13144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666750</xdr:colOff>
      <xdr:row>105</xdr:row>
      <xdr:rowOff>180975</xdr:rowOff>
    </xdr:from>
    <xdr:ext cx="619125" cy="504825"/>
    <xdr:pic>
      <xdr:nvPicPr>
        <xdr:cNvPr id="58" name="Рисунок 3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9183350"/>
          <a:ext cx="619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105</xdr:row>
      <xdr:rowOff>171450</xdr:rowOff>
    </xdr:from>
    <xdr:ext cx="838200" cy="514350"/>
    <xdr:pic>
      <xdr:nvPicPr>
        <xdr:cNvPr id="59" name="Рисунок 3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9173825"/>
          <a:ext cx="838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95250</xdr:colOff>
      <xdr:row>108</xdr:row>
      <xdr:rowOff>19050</xdr:rowOff>
    </xdr:from>
    <xdr:ext cx="466725" cy="542925"/>
    <xdr:pic>
      <xdr:nvPicPr>
        <xdr:cNvPr id="60" name="Рисунок 3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19564350"/>
          <a:ext cx="4667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247650</xdr:colOff>
      <xdr:row>107</xdr:row>
      <xdr:rowOff>0</xdr:rowOff>
    </xdr:from>
    <xdr:to>
      <xdr:col>5</xdr:col>
      <xdr:colOff>409575</xdr:colOff>
      <xdr:row>112</xdr:row>
      <xdr:rowOff>171450</xdr:rowOff>
    </xdr:to>
    <xdr:pic>
      <xdr:nvPicPr>
        <xdr:cNvPr id="61" name="Рисунок 61" descr="GilzaGIF-25-216x284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9364325"/>
          <a:ext cx="8667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257175</xdr:colOff>
      <xdr:row>111</xdr:row>
      <xdr:rowOff>161925</xdr:rowOff>
    </xdr:from>
    <xdr:ext cx="1409700" cy="1552575"/>
    <xdr:pic>
      <xdr:nvPicPr>
        <xdr:cNvPr id="62" name="Рисунок 35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0250150"/>
          <a:ext cx="14097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</xdr:colOff>
      <xdr:row>120</xdr:row>
      <xdr:rowOff>0</xdr:rowOff>
    </xdr:from>
    <xdr:ext cx="714375" cy="600075"/>
    <xdr:pic>
      <xdr:nvPicPr>
        <xdr:cNvPr id="63" name="Рисунок 3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21717000"/>
          <a:ext cx="7143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209550</xdr:colOff>
      <xdr:row>119</xdr:row>
      <xdr:rowOff>0</xdr:rowOff>
    </xdr:from>
    <xdr:ext cx="781050" cy="742950"/>
    <xdr:pic>
      <xdr:nvPicPr>
        <xdr:cNvPr id="64" name="Рисунок 3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153602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571500</xdr:colOff>
      <xdr:row>123</xdr:row>
      <xdr:rowOff>85725</xdr:rowOff>
    </xdr:from>
    <xdr:ext cx="1038225" cy="561975"/>
    <xdr:pic>
      <xdr:nvPicPr>
        <xdr:cNvPr id="65" name="Рисунок 4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2345650"/>
          <a:ext cx="1038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126</xdr:row>
      <xdr:rowOff>133350</xdr:rowOff>
    </xdr:from>
    <xdr:ext cx="876300" cy="628650"/>
    <xdr:pic>
      <xdr:nvPicPr>
        <xdr:cNvPr id="66" name="Рисунок 4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2936200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390525</xdr:colOff>
      <xdr:row>128</xdr:row>
      <xdr:rowOff>0</xdr:rowOff>
    </xdr:from>
    <xdr:ext cx="800100" cy="647700"/>
    <xdr:pic>
      <xdr:nvPicPr>
        <xdr:cNvPr id="67" name="Рисунок 42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23164800"/>
          <a:ext cx="800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131</xdr:row>
      <xdr:rowOff>161925</xdr:rowOff>
    </xdr:from>
    <xdr:ext cx="1209675" cy="666750"/>
    <xdr:pic>
      <xdr:nvPicPr>
        <xdr:cNvPr id="68" name="Рисунок 4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3869650"/>
          <a:ext cx="1209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136</xdr:row>
      <xdr:rowOff>47625</xdr:rowOff>
    </xdr:from>
    <xdr:ext cx="542925" cy="600075"/>
    <xdr:pic>
      <xdr:nvPicPr>
        <xdr:cNvPr id="69" name="Рисунок 4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24660225"/>
          <a:ext cx="542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571500</xdr:colOff>
      <xdr:row>136</xdr:row>
      <xdr:rowOff>28575</xdr:rowOff>
    </xdr:from>
    <xdr:ext cx="695325" cy="647700"/>
    <xdr:pic>
      <xdr:nvPicPr>
        <xdr:cNvPr id="70" name="Рисунок 4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4641175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542925</xdr:colOff>
      <xdr:row>136</xdr:row>
      <xdr:rowOff>38100</xdr:rowOff>
    </xdr:from>
    <xdr:ext cx="742950" cy="590550"/>
    <xdr:pic>
      <xdr:nvPicPr>
        <xdr:cNvPr id="71" name="Рисунок 4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24650700"/>
          <a:ext cx="742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161925</xdr:colOff>
      <xdr:row>139</xdr:row>
      <xdr:rowOff>114300</xdr:rowOff>
    </xdr:from>
    <xdr:ext cx="419100" cy="476250"/>
    <xdr:pic>
      <xdr:nvPicPr>
        <xdr:cNvPr id="72" name="Рисунок 4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25269825"/>
          <a:ext cx="419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600075</xdr:colOff>
      <xdr:row>139</xdr:row>
      <xdr:rowOff>171450</xdr:rowOff>
    </xdr:from>
    <xdr:ext cx="676275" cy="704850"/>
    <xdr:pic>
      <xdr:nvPicPr>
        <xdr:cNvPr id="73" name="Рисунок 5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25326975"/>
          <a:ext cx="6762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76200</xdr:colOff>
      <xdr:row>139</xdr:row>
      <xdr:rowOff>171450</xdr:rowOff>
    </xdr:from>
    <xdr:to>
      <xdr:col>3</xdr:col>
      <xdr:colOff>647700</xdr:colOff>
      <xdr:row>144</xdr:row>
      <xdr:rowOff>38100</xdr:rowOff>
    </xdr:to>
    <xdr:pic>
      <xdr:nvPicPr>
        <xdr:cNvPr id="74" name="Рисунок 74" descr="1031955402_w640_h640_6a0c0dbcad8101__bb98006f1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25326975"/>
          <a:ext cx="571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141</xdr:row>
      <xdr:rowOff>123825</xdr:rowOff>
    </xdr:from>
    <xdr:to>
      <xdr:col>4</xdr:col>
      <xdr:colOff>104775</xdr:colOff>
      <xdr:row>144</xdr:row>
      <xdr:rowOff>19050</xdr:rowOff>
    </xdr:to>
    <xdr:pic>
      <xdr:nvPicPr>
        <xdr:cNvPr id="75" name="Рисунок 75" descr="5fdd12e6478386058b56d9cbe5659c50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5641300"/>
          <a:ext cx="3048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96370</xdr:colOff>
      <xdr:row>0</xdr:row>
      <xdr:rowOff>114300</xdr:rowOff>
    </xdr:from>
    <xdr:ext cx="1383366" cy="593912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1194" y="114300"/>
          <a:ext cx="1383366" cy="593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</xdr:row>
      <xdr:rowOff>57150</xdr:rowOff>
    </xdr:from>
    <xdr:ext cx="1067921" cy="857250"/>
    <xdr:pic>
      <xdr:nvPicPr>
        <xdr:cNvPr id="3" name="Рисунок 2" descr="Картинки по запросу силовые разъемы иэк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819150"/>
          <a:ext cx="1067921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</xdr:colOff>
      <xdr:row>32</xdr:row>
      <xdr:rowOff>9525</xdr:rowOff>
    </xdr:from>
    <xdr:ext cx="1029821" cy="914400"/>
    <xdr:pic>
      <xdr:nvPicPr>
        <xdr:cNvPr id="4" name="Рисунок 3" descr="Картинки по запросу силовые разъемы иэк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6105525"/>
          <a:ext cx="1029821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95250</xdr:colOff>
      <xdr:row>21</xdr:row>
      <xdr:rowOff>114300</xdr:rowOff>
    </xdr:from>
    <xdr:ext cx="1067921" cy="1019175"/>
    <xdr:pic>
      <xdr:nvPicPr>
        <xdr:cNvPr id="5" name="Рисунок 4" descr="Похожее изображение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4114800"/>
          <a:ext cx="1067921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171450</xdr:colOff>
      <xdr:row>13</xdr:row>
      <xdr:rowOff>76200</xdr:rowOff>
    </xdr:from>
    <xdr:ext cx="1058396" cy="1009650"/>
    <xdr:pic>
      <xdr:nvPicPr>
        <xdr:cNvPr id="6" name="Рисунок 5" descr="Картинки по запросу вилка силовая стационарная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552700"/>
          <a:ext cx="1058396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41</xdr:row>
      <xdr:rowOff>66675</xdr:rowOff>
    </xdr:from>
    <xdr:ext cx="877421" cy="1028700"/>
    <xdr:pic>
      <xdr:nvPicPr>
        <xdr:cNvPr id="7" name="Рисунок 6" descr="Картинки по запросу розетка силовая скрытой проводки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7877175"/>
          <a:ext cx="877421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48</xdr:row>
      <xdr:rowOff>209550</xdr:rowOff>
    </xdr:from>
    <xdr:ext cx="1020296" cy="735106"/>
    <xdr:pic>
      <xdr:nvPicPr>
        <xdr:cNvPr id="8" name="Рисунок 7" descr="Картинки по запросу адаптер силовой иэк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9334500"/>
          <a:ext cx="1020296" cy="735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121025</xdr:colOff>
      <xdr:row>63</xdr:row>
      <xdr:rowOff>98612</xdr:rowOff>
    </xdr:from>
    <xdr:ext cx="1592916" cy="800100"/>
    <xdr:pic>
      <xdr:nvPicPr>
        <xdr:cNvPr id="9" name="Рисунок 8" descr="Картинки по запросу силовые разъемы магнум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5849" y="12256994"/>
          <a:ext cx="1592916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381000</xdr:colOff>
      <xdr:row>54</xdr:row>
      <xdr:rowOff>142875</xdr:rowOff>
    </xdr:from>
    <xdr:ext cx="1145241" cy="735106"/>
    <xdr:pic>
      <xdr:nvPicPr>
        <xdr:cNvPr id="10" name="Рисунок 9" descr="Картинки по запросу силовые разъемы магнум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0429875"/>
          <a:ext cx="1145241" cy="735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95250</xdr:colOff>
      <xdr:row>100</xdr:row>
      <xdr:rowOff>171450</xdr:rowOff>
    </xdr:from>
    <xdr:ext cx="1745316" cy="1304925"/>
    <xdr:pic>
      <xdr:nvPicPr>
        <xdr:cNvPr id="11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19221450"/>
          <a:ext cx="1745316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257175</xdr:colOff>
      <xdr:row>114</xdr:row>
      <xdr:rowOff>142875</xdr:rowOff>
    </xdr:from>
    <xdr:ext cx="1430991" cy="1876425"/>
    <xdr:pic>
      <xdr:nvPicPr>
        <xdr:cNvPr id="12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1859875"/>
          <a:ext cx="1430991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219075</xdr:colOff>
      <xdr:row>130</xdr:row>
      <xdr:rowOff>171450</xdr:rowOff>
    </xdr:from>
    <xdr:ext cx="1010771" cy="1000125"/>
    <xdr:pic>
      <xdr:nvPicPr>
        <xdr:cNvPr id="13" name="Рисунок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24936450"/>
          <a:ext cx="1010771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180975</xdr:colOff>
      <xdr:row>125</xdr:row>
      <xdr:rowOff>57150</xdr:rowOff>
    </xdr:from>
    <xdr:ext cx="1240491" cy="1228725"/>
    <xdr:pic>
      <xdr:nvPicPr>
        <xdr:cNvPr id="14" name="Рисунок 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3869650"/>
          <a:ext cx="1240491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266700</xdr:colOff>
      <xdr:row>96</xdr:row>
      <xdr:rowOff>9525</xdr:rowOff>
    </xdr:from>
    <xdr:ext cx="1526241" cy="723900"/>
    <xdr:pic>
      <xdr:nvPicPr>
        <xdr:cNvPr id="15" name="Рисунок 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8297525"/>
          <a:ext cx="1526241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342900</xdr:colOff>
      <xdr:row>142</xdr:row>
      <xdr:rowOff>171450</xdr:rowOff>
    </xdr:from>
    <xdr:ext cx="1659591" cy="885825"/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27222450"/>
          <a:ext cx="1659591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114300</xdr:colOff>
      <xdr:row>135</xdr:row>
      <xdr:rowOff>171450</xdr:rowOff>
    </xdr:from>
    <xdr:ext cx="1125071" cy="1047750"/>
    <xdr:pic>
      <xdr:nvPicPr>
        <xdr:cNvPr id="17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5888950"/>
          <a:ext cx="1125071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3"/>
  <sheetViews>
    <sheetView tabSelected="1" view="pageLayout" topLeftCell="A264" zoomScaleNormal="100" workbookViewId="0">
      <selection activeCell="B432" sqref="B432"/>
    </sheetView>
  </sheetViews>
  <sheetFormatPr defaultColWidth="1.42578125" defaultRowHeight="15.75" outlineLevelRow="1" x14ac:dyDescent="0.25"/>
  <cols>
    <col min="1" max="1" width="24.140625" style="422" customWidth="1"/>
    <col min="2" max="2" width="87.85546875" style="421" customWidth="1"/>
    <col min="3" max="3" width="11.28515625" style="420" bestFit="1" customWidth="1"/>
    <col min="4" max="4" width="11.7109375" style="419" customWidth="1"/>
    <col min="5" max="7" width="12" style="418" customWidth="1"/>
    <col min="8" max="47" width="12" style="229" customWidth="1"/>
    <col min="48" max="241" width="13.7109375" style="229" customWidth="1"/>
    <col min="242" max="242" width="10.7109375" style="229" customWidth="1"/>
    <col min="243" max="243" width="60.7109375" style="229" customWidth="1"/>
    <col min="244" max="244" width="1.42578125" style="229" customWidth="1"/>
    <col min="245" max="245" width="10.7109375" style="229" customWidth="1"/>
    <col min="246" max="246" width="0" style="229" hidden="1" customWidth="1"/>
    <col min="247" max="247" width="1.42578125" style="229" customWidth="1"/>
    <col min="248" max="248" width="10.7109375" style="229" customWidth="1"/>
    <col min="249" max="249" width="0" style="229" hidden="1" customWidth="1"/>
    <col min="250" max="250" width="1.42578125" style="229" customWidth="1"/>
    <col min="251" max="251" width="5.7109375" style="229" customWidth="1"/>
    <col min="252" max="252" width="1.42578125" style="229" customWidth="1"/>
    <col min="253" max="253" width="10.7109375" style="229" customWidth="1"/>
    <col min="254" max="254" width="1.42578125" style="229" customWidth="1"/>
    <col min="255" max="255" width="10.7109375" style="229" customWidth="1"/>
    <col min="256" max="16384" width="1.42578125" style="229"/>
  </cols>
  <sheetData>
    <row r="1" spans="1:7" s="351" customFormat="1" ht="25.5" x14ac:dyDescent="0.25">
      <c r="A1" s="503" t="s">
        <v>836</v>
      </c>
      <c r="B1" s="502" t="s">
        <v>902</v>
      </c>
      <c r="C1" s="501" t="s">
        <v>3929</v>
      </c>
      <c r="D1" s="419"/>
      <c r="E1" s="418"/>
      <c r="F1" s="418"/>
      <c r="G1" s="418"/>
    </row>
    <row r="2" spans="1:7" s="229" customFormat="1" x14ac:dyDescent="0.25">
      <c r="A2" s="323"/>
      <c r="B2" s="498" t="s">
        <v>3928</v>
      </c>
      <c r="C2" s="459" t="s">
        <v>2249</v>
      </c>
      <c r="D2" s="419"/>
      <c r="E2" s="418"/>
      <c r="F2" s="418"/>
      <c r="G2" s="418"/>
    </row>
    <row r="3" spans="1:7" s="229" customFormat="1" outlineLevel="1" x14ac:dyDescent="0.25">
      <c r="A3" s="456">
        <v>501414</v>
      </c>
      <c r="B3" s="455" t="s">
        <v>3927</v>
      </c>
      <c r="C3" s="454">
        <v>0.223</v>
      </c>
      <c r="D3" s="418"/>
      <c r="E3" s="418"/>
      <c r="F3" s="418"/>
      <c r="G3" s="418"/>
    </row>
    <row r="4" spans="1:7" s="229" customFormat="1" outlineLevel="1" x14ac:dyDescent="0.25">
      <c r="A4" s="304">
        <v>501415</v>
      </c>
      <c r="B4" s="458" t="s">
        <v>3926</v>
      </c>
      <c r="C4" s="457">
        <v>0.20799999999999999</v>
      </c>
      <c r="D4" s="418"/>
      <c r="E4" s="418"/>
      <c r="F4" s="418"/>
      <c r="G4" s="418"/>
    </row>
    <row r="5" spans="1:7" s="229" customFormat="1" outlineLevel="1" x14ac:dyDescent="0.25">
      <c r="A5" s="456">
        <v>501419</v>
      </c>
      <c r="B5" s="455" t="s">
        <v>3925</v>
      </c>
      <c r="C5" s="454">
        <v>0.26600000000000001</v>
      </c>
      <c r="D5" s="418"/>
      <c r="E5" s="418"/>
      <c r="F5" s="418"/>
      <c r="G5" s="418"/>
    </row>
    <row r="6" spans="1:7" s="229" customFormat="1" outlineLevel="1" x14ac:dyDescent="0.25">
      <c r="A6" s="304">
        <v>501420</v>
      </c>
      <c r="B6" s="458" t="s">
        <v>3924</v>
      </c>
      <c r="C6" s="457">
        <v>0.28000000000000003</v>
      </c>
      <c r="D6" s="418"/>
      <c r="E6" s="418"/>
      <c r="F6" s="418"/>
      <c r="G6" s="418"/>
    </row>
    <row r="7" spans="1:7" s="229" customFormat="1" outlineLevel="1" x14ac:dyDescent="0.25">
      <c r="A7" s="456">
        <v>501424</v>
      </c>
      <c r="B7" s="455" t="s">
        <v>3923</v>
      </c>
      <c r="C7" s="454">
        <v>0.26650000000000001</v>
      </c>
      <c r="D7" s="418"/>
      <c r="E7" s="418"/>
      <c r="F7" s="418"/>
      <c r="G7" s="418"/>
    </row>
    <row r="8" spans="1:7" s="229" customFormat="1" outlineLevel="1" x14ac:dyDescent="0.25">
      <c r="A8" s="304">
        <v>501425</v>
      </c>
      <c r="B8" s="458" t="s">
        <v>3922</v>
      </c>
      <c r="C8" s="457">
        <v>0.28000000000000003</v>
      </c>
      <c r="D8" s="418"/>
      <c r="E8" s="418"/>
      <c r="F8" s="418"/>
      <c r="G8" s="418"/>
    </row>
    <row r="9" spans="1:7" s="229" customFormat="1" outlineLevel="1" x14ac:dyDescent="0.25">
      <c r="A9" s="456">
        <v>501430</v>
      </c>
      <c r="B9" s="455" t="s">
        <v>3921</v>
      </c>
      <c r="C9" s="454">
        <v>0.40100000000000002</v>
      </c>
      <c r="D9" s="418"/>
      <c r="E9" s="418"/>
      <c r="F9" s="418"/>
      <c r="G9" s="418"/>
    </row>
    <row r="10" spans="1:7" s="229" customFormat="1" outlineLevel="1" x14ac:dyDescent="0.25">
      <c r="A10" s="304">
        <v>501431</v>
      </c>
      <c r="B10" s="458" t="s">
        <v>3920</v>
      </c>
      <c r="C10" s="457">
        <v>0.45800000000000002</v>
      </c>
      <c r="D10" s="418"/>
      <c r="E10" s="418"/>
      <c r="F10" s="418"/>
      <c r="G10" s="418"/>
    </row>
    <row r="11" spans="1:7" s="229" customFormat="1" outlineLevel="1" x14ac:dyDescent="0.25">
      <c r="A11" s="456">
        <v>501436</v>
      </c>
      <c r="B11" s="455" t="s">
        <v>3919</v>
      </c>
      <c r="C11" s="454">
        <v>0.501</v>
      </c>
      <c r="D11" s="418"/>
      <c r="E11" s="418"/>
      <c r="F11" s="418"/>
      <c r="G11" s="418"/>
    </row>
    <row r="12" spans="1:7" s="229" customFormat="1" outlineLevel="1" x14ac:dyDescent="0.25">
      <c r="A12" s="304">
        <v>501437</v>
      </c>
      <c r="B12" s="458" t="s">
        <v>3918</v>
      </c>
      <c r="C12" s="457">
        <v>0.57199999999999995</v>
      </c>
      <c r="D12" s="418"/>
      <c r="E12" s="418"/>
      <c r="F12" s="418"/>
      <c r="G12" s="418"/>
    </row>
    <row r="13" spans="1:7" s="229" customFormat="1" outlineLevel="1" x14ac:dyDescent="0.25">
      <c r="A13" s="456">
        <v>501443</v>
      </c>
      <c r="B13" s="455" t="s">
        <v>3917</v>
      </c>
      <c r="C13" s="454">
        <v>0.93</v>
      </c>
      <c r="D13" s="418"/>
      <c r="E13" s="418"/>
      <c r="F13" s="418"/>
      <c r="G13" s="418"/>
    </row>
    <row r="14" spans="1:7" s="229" customFormat="1" outlineLevel="1" x14ac:dyDescent="0.25">
      <c r="A14" s="304">
        <v>501444</v>
      </c>
      <c r="B14" s="458" t="s">
        <v>3916</v>
      </c>
      <c r="C14" s="457">
        <v>0.88700000000000001</v>
      </c>
      <c r="D14" s="418"/>
      <c r="E14" s="418"/>
      <c r="F14" s="418"/>
      <c r="G14" s="418"/>
    </row>
    <row r="15" spans="1:7" s="229" customFormat="1" outlineLevel="1" x14ac:dyDescent="0.25">
      <c r="A15" s="456">
        <v>501451</v>
      </c>
      <c r="B15" s="455" t="s">
        <v>3915</v>
      </c>
      <c r="C15" s="454">
        <v>1.508</v>
      </c>
      <c r="D15" s="418"/>
      <c r="E15" s="418"/>
      <c r="F15" s="418"/>
      <c r="G15" s="418"/>
    </row>
    <row r="16" spans="1:7" s="229" customFormat="1" outlineLevel="1" x14ac:dyDescent="0.25">
      <c r="A16" s="304">
        <v>501452</v>
      </c>
      <c r="B16" s="458" t="s">
        <v>3914</v>
      </c>
      <c r="C16" s="457">
        <v>1.3779999999999999</v>
      </c>
      <c r="D16" s="418"/>
      <c r="E16" s="418"/>
      <c r="F16" s="418"/>
      <c r="G16" s="418"/>
    </row>
    <row r="17" spans="1:7" s="229" customFormat="1" outlineLevel="1" x14ac:dyDescent="0.25">
      <c r="A17" s="456">
        <v>501456</v>
      </c>
      <c r="B17" s="455" t="s">
        <v>3913</v>
      </c>
      <c r="C17" s="454">
        <v>2.3660000000000001</v>
      </c>
      <c r="D17" s="418"/>
      <c r="E17" s="418"/>
      <c r="F17" s="418"/>
      <c r="G17" s="418"/>
    </row>
    <row r="18" spans="1:7" s="229" customFormat="1" outlineLevel="1" x14ac:dyDescent="0.25">
      <c r="A18" s="304">
        <v>501457</v>
      </c>
      <c r="B18" s="458" t="s">
        <v>3912</v>
      </c>
      <c r="C18" s="457">
        <v>2.2360000000000002</v>
      </c>
      <c r="D18" s="418"/>
      <c r="E18" s="418"/>
      <c r="F18" s="418"/>
      <c r="G18" s="418"/>
    </row>
    <row r="19" spans="1:7" s="229" customFormat="1" outlineLevel="1" x14ac:dyDescent="0.25">
      <c r="A19" s="456">
        <v>501462</v>
      </c>
      <c r="B19" s="455" t="s">
        <v>3911</v>
      </c>
      <c r="C19" s="454">
        <v>2.5739999999999998</v>
      </c>
      <c r="D19" s="418"/>
      <c r="E19" s="418"/>
      <c r="F19" s="418"/>
      <c r="G19" s="418"/>
    </row>
    <row r="20" spans="1:7" s="229" customFormat="1" outlineLevel="1" x14ac:dyDescent="0.25">
      <c r="A20" s="304">
        <v>501463</v>
      </c>
      <c r="B20" s="458" t="s">
        <v>3910</v>
      </c>
      <c r="C20" s="457">
        <v>2.431</v>
      </c>
      <c r="D20" s="418"/>
      <c r="E20" s="418"/>
      <c r="F20" s="418"/>
      <c r="G20" s="418"/>
    </row>
    <row r="21" spans="1:7" s="229" customFormat="1" outlineLevel="1" x14ac:dyDescent="0.25">
      <c r="A21" s="456">
        <v>501467</v>
      </c>
      <c r="B21" s="455" t="s">
        <v>3909</v>
      </c>
      <c r="C21" s="454">
        <v>3.8610000000000002</v>
      </c>
      <c r="D21" s="418"/>
      <c r="E21" s="418"/>
      <c r="F21" s="418"/>
      <c r="G21" s="418"/>
    </row>
    <row r="22" spans="1:7" s="229" customFormat="1" outlineLevel="1" x14ac:dyDescent="0.25">
      <c r="A22" s="304">
        <v>501468</v>
      </c>
      <c r="B22" s="458" t="s">
        <v>3908</v>
      </c>
      <c r="C22" s="457">
        <v>3.718</v>
      </c>
      <c r="D22" s="418"/>
      <c r="E22" s="418"/>
      <c r="F22" s="418"/>
      <c r="G22" s="418"/>
    </row>
    <row r="23" spans="1:7" s="229" customFormat="1" outlineLevel="1" x14ac:dyDescent="0.25">
      <c r="A23" s="456">
        <v>501473</v>
      </c>
      <c r="B23" s="455" t="s">
        <v>3907</v>
      </c>
      <c r="C23" s="454">
        <v>4.4329999999999998</v>
      </c>
      <c r="D23" s="418"/>
      <c r="E23" s="418"/>
      <c r="F23" s="418"/>
      <c r="G23" s="418"/>
    </row>
    <row r="24" spans="1:7" s="229" customFormat="1" outlineLevel="1" x14ac:dyDescent="0.25">
      <c r="A24" s="304">
        <v>501475</v>
      </c>
      <c r="B24" s="458" t="s">
        <v>3906</v>
      </c>
      <c r="C24" s="457">
        <v>4.1470000000000002</v>
      </c>
      <c r="D24" s="418"/>
      <c r="E24" s="418"/>
      <c r="F24" s="418"/>
      <c r="G24" s="418"/>
    </row>
    <row r="25" spans="1:7" s="229" customFormat="1" outlineLevel="1" x14ac:dyDescent="0.25">
      <c r="A25" s="456">
        <v>501478</v>
      </c>
      <c r="B25" s="455" t="s">
        <v>3905</v>
      </c>
      <c r="C25" s="454">
        <v>6.5780000000000003</v>
      </c>
      <c r="D25" s="418"/>
      <c r="E25" s="418"/>
      <c r="F25" s="418"/>
      <c r="G25" s="418"/>
    </row>
    <row r="26" spans="1:7" s="229" customFormat="1" outlineLevel="1" x14ac:dyDescent="0.25">
      <c r="A26" s="304">
        <v>501480</v>
      </c>
      <c r="B26" s="458" t="s">
        <v>3904</v>
      </c>
      <c r="C26" s="457">
        <v>6.5780000000000003</v>
      </c>
      <c r="D26" s="418"/>
      <c r="E26" s="418"/>
      <c r="F26" s="418"/>
      <c r="G26" s="418"/>
    </row>
    <row r="27" spans="1:7" s="229" customFormat="1" outlineLevel="1" x14ac:dyDescent="0.25">
      <c r="A27" s="456">
        <v>501484</v>
      </c>
      <c r="B27" s="455" t="s">
        <v>3903</v>
      </c>
      <c r="C27" s="454">
        <v>9.1519999999999992</v>
      </c>
      <c r="D27" s="418"/>
      <c r="E27" s="418"/>
      <c r="F27" s="418"/>
      <c r="G27" s="418"/>
    </row>
    <row r="28" spans="1:7" s="229" customFormat="1" outlineLevel="1" x14ac:dyDescent="0.2">
      <c r="A28" s="323"/>
      <c r="B28" s="498" t="s">
        <v>3902</v>
      </c>
      <c r="C28" s="465" t="s">
        <v>2249</v>
      </c>
      <c r="D28" s="418"/>
      <c r="E28" s="3"/>
      <c r="F28" s="418"/>
      <c r="G28" s="418"/>
    </row>
    <row r="29" spans="1:7" s="229" customFormat="1" outlineLevel="1" x14ac:dyDescent="0.25">
      <c r="A29" s="499">
        <v>501515</v>
      </c>
      <c r="B29" s="42" t="s">
        <v>3901</v>
      </c>
      <c r="C29" s="426">
        <v>0.20800000000000002</v>
      </c>
      <c r="D29" s="418"/>
      <c r="E29" s="418"/>
      <c r="F29" s="418"/>
      <c r="G29" s="418"/>
    </row>
    <row r="30" spans="1:7" s="229" customFormat="1" outlineLevel="1" x14ac:dyDescent="0.25">
      <c r="A30" s="476">
        <v>501519</v>
      </c>
      <c r="B30" s="471" t="s">
        <v>3900</v>
      </c>
      <c r="C30" s="428">
        <v>0.26519999999999999</v>
      </c>
      <c r="D30" s="418"/>
      <c r="E30" s="418"/>
      <c r="F30" s="418"/>
      <c r="G30" s="418"/>
    </row>
    <row r="31" spans="1:7" s="229" customFormat="1" outlineLevel="1" x14ac:dyDescent="0.25">
      <c r="A31" s="500">
        <v>501525</v>
      </c>
      <c r="B31" s="42" t="s">
        <v>3899</v>
      </c>
      <c r="C31" s="426">
        <v>0.27950000000000003</v>
      </c>
      <c r="D31" s="418"/>
      <c r="E31" s="418"/>
      <c r="F31" s="418"/>
      <c r="G31" s="418"/>
    </row>
    <row r="32" spans="1:7" s="229" customFormat="1" outlineLevel="1" x14ac:dyDescent="0.25">
      <c r="A32" s="476">
        <v>501530</v>
      </c>
      <c r="B32" s="471" t="s">
        <v>3898</v>
      </c>
      <c r="C32" s="428">
        <v>0.40040000000000003</v>
      </c>
      <c r="D32" s="418"/>
      <c r="E32" s="418"/>
      <c r="F32" s="418"/>
      <c r="G32" s="418"/>
    </row>
    <row r="33" spans="1:7" s="229" customFormat="1" outlineLevel="1" x14ac:dyDescent="0.25">
      <c r="A33" s="500">
        <v>501536</v>
      </c>
      <c r="B33" s="42" t="s">
        <v>3897</v>
      </c>
      <c r="C33" s="426">
        <v>0.50050000000000006</v>
      </c>
      <c r="D33" s="418"/>
      <c r="E33" s="418"/>
      <c r="F33" s="418"/>
      <c r="G33" s="418"/>
    </row>
    <row r="34" spans="1:7" s="229" customFormat="1" outlineLevel="1" x14ac:dyDescent="0.25">
      <c r="A34" s="476">
        <v>501544</v>
      </c>
      <c r="B34" s="471" t="s">
        <v>3896</v>
      </c>
      <c r="C34" s="428">
        <v>0.88660000000000005</v>
      </c>
      <c r="D34" s="418"/>
      <c r="E34" s="418"/>
      <c r="F34" s="418"/>
      <c r="G34" s="418"/>
    </row>
    <row r="35" spans="1:7" s="229" customFormat="1" outlineLevel="1" x14ac:dyDescent="0.25">
      <c r="A35" s="499">
        <v>501552</v>
      </c>
      <c r="B35" s="42" t="s">
        <v>3895</v>
      </c>
      <c r="C35" s="426">
        <v>1.3780000000000001</v>
      </c>
      <c r="D35" s="418"/>
      <c r="E35" s="418"/>
      <c r="F35" s="418"/>
      <c r="G35" s="418"/>
    </row>
    <row r="36" spans="1:7" s="229" customFormat="1" outlineLevel="1" x14ac:dyDescent="0.25">
      <c r="A36" s="472">
        <v>501557</v>
      </c>
      <c r="B36" s="471" t="s">
        <v>3894</v>
      </c>
      <c r="C36" s="428">
        <v>2.2360000000000002</v>
      </c>
      <c r="D36" s="418"/>
      <c r="E36" s="418"/>
      <c r="F36" s="418"/>
      <c r="G36" s="418"/>
    </row>
    <row r="37" spans="1:7" s="229" customFormat="1" x14ac:dyDescent="0.25">
      <c r="A37" s="323"/>
      <c r="B37" s="498" t="s">
        <v>3893</v>
      </c>
      <c r="C37" s="465" t="s">
        <v>2249</v>
      </c>
      <c r="D37" s="419"/>
      <c r="E37" s="418"/>
      <c r="F37" s="418"/>
      <c r="G37" s="418"/>
    </row>
    <row r="38" spans="1:7" s="229" customFormat="1" outlineLevel="1" x14ac:dyDescent="0.25">
      <c r="A38" s="456">
        <v>500003</v>
      </c>
      <c r="B38" s="464" t="s">
        <v>3892</v>
      </c>
      <c r="C38" s="496">
        <v>5.2999999999999999E-2</v>
      </c>
      <c r="D38" s="418"/>
      <c r="E38" s="418"/>
      <c r="F38" s="418"/>
      <c r="G38" s="418"/>
    </row>
    <row r="39" spans="1:7" s="229" customFormat="1" outlineLevel="1" x14ac:dyDescent="0.25">
      <c r="A39" s="304">
        <v>500004</v>
      </c>
      <c r="B39" s="328" t="s">
        <v>3891</v>
      </c>
      <c r="C39" s="495">
        <v>5.2999999999999999E-2</v>
      </c>
      <c r="D39" s="418"/>
      <c r="E39" s="418"/>
      <c r="F39" s="418"/>
      <c r="G39" s="418"/>
    </row>
    <row r="40" spans="1:7" s="229" customFormat="1" outlineLevel="1" x14ac:dyDescent="0.25">
      <c r="A40" s="456">
        <v>500005</v>
      </c>
      <c r="B40" s="464" t="s">
        <v>3890</v>
      </c>
      <c r="C40" s="496">
        <v>5.2999999999999999E-2</v>
      </c>
      <c r="D40" s="418"/>
      <c r="E40" s="418"/>
      <c r="F40" s="418"/>
      <c r="G40" s="418"/>
    </row>
    <row r="41" spans="1:7" s="229" customFormat="1" outlineLevel="1" x14ac:dyDescent="0.25">
      <c r="A41" s="304">
        <v>500007</v>
      </c>
      <c r="B41" s="328" t="s">
        <v>3889</v>
      </c>
      <c r="C41" s="495">
        <v>6.5000000000000002E-2</v>
      </c>
      <c r="D41" s="418"/>
      <c r="E41" s="418"/>
      <c r="F41" s="418"/>
      <c r="G41" s="418"/>
    </row>
    <row r="42" spans="1:7" s="229" customFormat="1" outlineLevel="1" x14ac:dyDescent="0.25">
      <c r="A42" s="480">
        <v>500008</v>
      </c>
      <c r="B42" s="464" t="s">
        <v>3888</v>
      </c>
      <c r="C42" s="496">
        <v>6.5000000000000002E-2</v>
      </c>
      <c r="D42" s="418"/>
      <c r="E42" s="418"/>
      <c r="F42" s="418"/>
      <c r="G42" s="418"/>
    </row>
    <row r="43" spans="1:7" s="229" customFormat="1" outlineLevel="1" x14ac:dyDescent="0.25">
      <c r="A43" s="304">
        <v>500009</v>
      </c>
      <c r="B43" s="328" t="s">
        <v>3887</v>
      </c>
      <c r="C43" s="495">
        <v>6.5000000000000002E-2</v>
      </c>
      <c r="D43" s="418"/>
      <c r="E43" s="418"/>
      <c r="F43" s="418"/>
      <c r="G43" s="418"/>
    </row>
    <row r="44" spans="1:7" s="229" customFormat="1" outlineLevel="1" x14ac:dyDescent="0.25">
      <c r="A44" s="456">
        <v>500012</v>
      </c>
      <c r="B44" s="464" t="s">
        <v>3886</v>
      </c>
      <c r="C44" s="496">
        <v>9.0999999999999998E-2</v>
      </c>
      <c r="D44" s="418"/>
      <c r="E44" s="418"/>
      <c r="F44" s="418"/>
      <c r="G44" s="418"/>
    </row>
    <row r="45" spans="1:7" s="229" customFormat="1" outlineLevel="1" x14ac:dyDescent="0.25">
      <c r="A45" s="490">
        <v>500013</v>
      </c>
      <c r="B45" s="328" t="s">
        <v>3885</v>
      </c>
      <c r="C45" s="495">
        <v>9.0999999999999998E-2</v>
      </c>
      <c r="D45" s="418"/>
      <c r="E45" s="418"/>
      <c r="F45" s="418"/>
      <c r="G45" s="418"/>
    </row>
    <row r="46" spans="1:7" s="229" customFormat="1" outlineLevel="1" x14ac:dyDescent="0.25">
      <c r="A46" s="456">
        <v>500014</v>
      </c>
      <c r="B46" s="464" t="s">
        <v>3884</v>
      </c>
      <c r="C46" s="496">
        <v>9.0999999999999998E-2</v>
      </c>
      <c r="D46" s="418"/>
      <c r="E46" s="418"/>
      <c r="F46" s="418"/>
      <c r="G46" s="418"/>
    </row>
    <row r="47" spans="1:7" s="229" customFormat="1" outlineLevel="1" x14ac:dyDescent="0.25">
      <c r="A47" s="304">
        <v>500016</v>
      </c>
      <c r="B47" s="328" t="s">
        <v>3883</v>
      </c>
      <c r="C47" s="495">
        <v>0.1</v>
      </c>
      <c r="D47" s="418"/>
      <c r="E47" s="418"/>
      <c r="F47" s="418"/>
      <c r="G47" s="418"/>
    </row>
    <row r="48" spans="1:7" s="229" customFormat="1" outlineLevel="1" x14ac:dyDescent="0.25">
      <c r="A48" s="480">
        <v>500017</v>
      </c>
      <c r="B48" s="464" t="s">
        <v>3882</v>
      </c>
      <c r="C48" s="496">
        <v>0.1</v>
      </c>
      <c r="D48" s="418"/>
      <c r="E48" s="418"/>
      <c r="F48" s="418"/>
      <c r="G48" s="418"/>
    </row>
    <row r="49" spans="1:7" s="229" customFormat="1" outlineLevel="1" x14ac:dyDescent="0.25">
      <c r="A49" s="304">
        <v>500018</v>
      </c>
      <c r="B49" s="328" t="s">
        <v>3881</v>
      </c>
      <c r="C49" s="495">
        <v>0.1</v>
      </c>
      <c r="D49" s="418"/>
      <c r="E49" s="418"/>
      <c r="F49" s="418"/>
      <c r="G49" s="418"/>
    </row>
    <row r="50" spans="1:7" s="229" customFormat="1" outlineLevel="1" x14ac:dyDescent="0.25">
      <c r="A50" s="456">
        <v>500019</v>
      </c>
      <c r="B50" s="464" t="s">
        <v>3880</v>
      </c>
      <c r="C50" s="496">
        <v>0.1</v>
      </c>
      <c r="D50" s="418"/>
      <c r="E50" s="418"/>
      <c r="F50" s="418"/>
      <c r="G50" s="418"/>
    </row>
    <row r="51" spans="1:7" s="229" customFormat="1" outlineLevel="1" x14ac:dyDescent="0.25">
      <c r="A51" s="304">
        <v>500020</v>
      </c>
      <c r="B51" s="328" t="s">
        <v>3879</v>
      </c>
      <c r="C51" s="495">
        <v>0.11</v>
      </c>
      <c r="D51" s="418"/>
      <c r="E51" s="418"/>
      <c r="F51" s="418"/>
      <c r="G51" s="418"/>
    </row>
    <row r="52" spans="1:7" s="229" customFormat="1" outlineLevel="1" x14ac:dyDescent="0.25">
      <c r="A52" s="480">
        <v>500021</v>
      </c>
      <c r="B52" s="464" t="s">
        <v>3878</v>
      </c>
      <c r="C52" s="496">
        <v>0.11</v>
      </c>
      <c r="D52" s="418"/>
      <c r="E52" s="418"/>
      <c r="F52" s="418"/>
      <c r="G52" s="418"/>
    </row>
    <row r="53" spans="1:7" s="229" customFormat="1" outlineLevel="1" x14ac:dyDescent="0.25">
      <c r="A53" s="304">
        <v>500022</v>
      </c>
      <c r="B53" s="328" t="s">
        <v>3877</v>
      </c>
      <c r="C53" s="495">
        <v>0.11</v>
      </c>
      <c r="D53" s="418"/>
      <c r="E53" s="418"/>
      <c r="F53" s="418"/>
      <c r="G53" s="418"/>
    </row>
    <row r="54" spans="1:7" s="229" customFormat="1" outlineLevel="1" x14ac:dyDescent="0.25">
      <c r="A54" s="456">
        <v>500023</v>
      </c>
      <c r="B54" s="464" t="s">
        <v>3876</v>
      </c>
      <c r="C54" s="496">
        <v>0.11</v>
      </c>
      <c r="D54" s="418"/>
      <c r="E54" s="418"/>
      <c r="F54" s="418"/>
      <c r="G54" s="418"/>
    </row>
    <row r="55" spans="1:7" s="229" customFormat="1" outlineLevel="1" x14ac:dyDescent="0.25">
      <c r="A55" s="304">
        <v>500024</v>
      </c>
      <c r="B55" s="328" t="s">
        <v>3875</v>
      </c>
      <c r="C55" s="495">
        <v>0.11</v>
      </c>
      <c r="D55" s="418"/>
      <c r="E55" s="418"/>
      <c r="F55" s="418"/>
      <c r="G55" s="418"/>
    </row>
    <row r="56" spans="1:7" s="229" customFormat="1" outlineLevel="1" x14ac:dyDescent="0.25">
      <c r="A56" s="456">
        <v>500025</v>
      </c>
      <c r="B56" s="464" t="s">
        <v>3874</v>
      </c>
      <c r="C56" s="496">
        <v>0.14000000000000001</v>
      </c>
      <c r="D56" s="418"/>
      <c r="E56" s="418"/>
      <c r="F56" s="418"/>
      <c r="G56" s="418"/>
    </row>
    <row r="57" spans="1:7" s="229" customFormat="1" outlineLevel="1" x14ac:dyDescent="0.25">
      <c r="A57" s="304">
        <v>500026</v>
      </c>
      <c r="B57" s="328" t="s">
        <v>3873</v>
      </c>
      <c r="C57" s="495">
        <v>0.14000000000000001</v>
      </c>
      <c r="D57" s="418"/>
      <c r="E57" s="418"/>
      <c r="F57" s="418"/>
      <c r="G57" s="418"/>
    </row>
    <row r="58" spans="1:7" s="229" customFormat="1" outlineLevel="1" x14ac:dyDescent="0.25">
      <c r="A58" s="480">
        <v>500027</v>
      </c>
      <c r="B58" s="464" t="s">
        <v>3872</v>
      </c>
      <c r="C58" s="496">
        <v>0.14000000000000001</v>
      </c>
      <c r="D58" s="418"/>
      <c r="E58" s="418"/>
      <c r="F58" s="418"/>
      <c r="G58" s="418"/>
    </row>
    <row r="59" spans="1:7" s="229" customFormat="1" outlineLevel="1" x14ac:dyDescent="0.25">
      <c r="A59" s="304">
        <v>500028</v>
      </c>
      <c r="B59" s="328" t="s">
        <v>3871</v>
      </c>
      <c r="C59" s="495">
        <v>0.14000000000000001</v>
      </c>
      <c r="D59" s="418"/>
      <c r="E59" s="418"/>
      <c r="F59" s="418"/>
      <c r="G59" s="418"/>
    </row>
    <row r="60" spans="1:7" s="229" customFormat="1" outlineLevel="1" x14ac:dyDescent="0.25">
      <c r="A60" s="456">
        <v>500029</v>
      </c>
      <c r="B60" s="464" t="s">
        <v>3870</v>
      </c>
      <c r="C60" s="496">
        <v>0.14000000000000001</v>
      </c>
      <c r="D60" s="418"/>
      <c r="E60" s="418"/>
      <c r="F60" s="418"/>
      <c r="G60" s="418"/>
    </row>
    <row r="61" spans="1:7" s="229" customFormat="1" outlineLevel="1" x14ac:dyDescent="0.25">
      <c r="A61" s="304">
        <v>500030</v>
      </c>
      <c r="B61" s="328" t="s">
        <v>3869</v>
      </c>
      <c r="C61" s="495">
        <v>0.2</v>
      </c>
      <c r="D61" s="418"/>
      <c r="E61" s="418"/>
      <c r="F61" s="418"/>
      <c r="G61" s="418"/>
    </row>
    <row r="62" spans="1:7" s="229" customFormat="1" outlineLevel="1" x14ac:dyDescent="0.25">
      <c r="A62" s="480">
        <v>500031</v>
      </c>
      <c r="B62" s="464" t="s">
        <v>3868</v>
      </c>
      <c r="C62" s="496">
        <v>0.2</v>
      </c>
      <c r="D62" s="418"/>
      <c r="E62" s="418"/>
      <c r="F62" s="418"/>
      <c r="G62" s="418"/>
    </row>
    <row r="63" spans="1:7" s="229" customFormat="1" outlineLevel="1" x14ac:dyDescent="0.25">
      <c r="A63" s="304">
        <v>500032</v>
      </c>
      <c r="B63" s="328" t="s">
        <v>3867</v>
      </c>
      <c r="C63" s="495">
        <v>0.2</v>
      </c>
      <c r="D63" s="418"/>
      <c r="E63" s="418"/>
      <c r="F63" s="418"/>
      <c r="G63" s="418"/>
    </row>
    <row r="64" spans="1:7" s="229" customFormat="1" outlineLevel="1" x14ac:dyDescent="0.25">
      <c r="A64" s="456">
        <v>500033</v>
      </c>
      <c r="B64" s="464" t="s">
        <v>3866</v>
      </c>
      <c r="C64" s="496">
        <v>0.2</v>
      </c>
      <c r="D64" s="418"/>
      <c r="E64" s="418"/>
      <c r="F64" s="418"/>
      <c r="G64" s="418"/>
    </row>
    <row r="65" spans="1:7" s="229" customFormat="1" outlineLevel="1" x14ac:dyDescent="0.25">
      <c r="A65" s="304">
        <v>500034</v>
      </c>
      <c r="B65" s="328" t="s">
        <v>3865</v>
      </c>
      <c r="C65" s="495">
        <v>0.31</v>
      </c>
      <c r="D65" s="418"/>
      <c r="E65" s="418"/>
      <c r="F65" s="418"/>
      <c r="G65" s="418"/>
    </row>
    <row r="66" spans="1:7" s="229" customFormat="1" outlineLevel="1" x14ac:dyDescent="0.25">
      <c r="A66" s="456">
        <v>500035</v>
      </c>
      <c r="B66" s="464" t="s">
        <v>3864</v>
      </c>
      <c r="C66" s="496">
        <v>0.31</v>
      </c>
      <c r="D66" s="418"/>
      <c r="E66" s="418"/>
      <c r="F66" s="418"/>
      <c r="G66" s="418"/>
    </row>
    <row r="67" spans="1:7" s="229" customFormat="1" outlineLevel="1" x14ac:dyDescent="0.25">
      <c r="A67" s="490">
        <v>500036</v>
      </c>
      <c r="B67" s="328" t="s">
        <v>3863</v>
      </c>
      <c r="C67" s="495">
        <v>0.31</v>
      </c>
      <c r="D67" s="418"/>
      <c r="E67" s="418"/>
      <c r="F67" s="418"/>
      <c r="G67" s="418"/>
    </row>
    <row r="68" spans="1:7" s="229" customFormat="1" outlineLevel="1" x14ac:dyDescent="0.25">
      <c r="A68" s="456">
        <v>500037</v>
      </c>
      <c r="B68" s="464" t="s">
        <v>3862</v>
      </c>
      <c r="C68" s="496">
        <v>0.31</v>
      </c>
      <c r="D68" s="418"/>
      <c r="E68" s="418"/>
      <c r="F68" s="418"/>
      <c r="G68" s="418"/>
    </row>
    <row r="69" spans="1:7" s="229" customFormat="1" outlineLevel="1" x14ac:dyDescent="0.25">
      <c r="A69" s="304">
        <v>500039</v>
      </c>
      <c r="B69" s="328" t="s">
        <v>3861</v>
      </c>
      <c r="C69" s="495">
        <v>0.52</v>
      </c>
      <c r="D69" s="418"/>
      <c r="E69" s="418"/>
      <c r="F69" s="418"/>
      <c r="G69" s="418"/>
    </row>
    <row r="70" spans="1:7" s="229" customFormat="1" outlineLevel="1" x14ac:dyDescent="0.25">
      <c r="A70" s="456">
        <v>500040</v>
      </c>
      <c r="B70" s="464" t="s">
        <v>3860</v>
      </c>
      <c r="C70" s="496">
        <v>0.52</v>
      </c>
      <c r="D70" s="418"/>
      <c r="E70" s="418"/>
      <c r="F70" s="418"/>
      <c r="G70" s="418"/>
    </row>
    <row r="71" spans="1:7" s="229" customFormat="1" outlineLevel="1" x14ac:dyDescent="0.25">
      <c r="A71" s="490">
        <v>500041</v>
      </c>
      <c r="B71" s="328" t="s">
        <v>3859</v>
      </c>
      <c r="C71" s="495">
        <v>0.52</v>
      </c>
      <c r="D71" s="418"/>
      <c r="E71" s="418"/>
      <c r="F71" s="418"/>
      <c r="G71" s="418"/>
    </row>
    <row r="72" spans="1:7" s="229" customFormat="1" outlineLevel="1" x14ac:dyDescent="0.25">
      <c r="A72" s="456">
        <v>500042</v>
      </c>
      <c r="B72" s="464" t="s">
        <v>3858</v>
      </c>
      <c r="C72" s="496">
        <v>0.52</v>
      </c>
      <c r="D72" s="418"/>
      <c r="E72" s="418"/>
      <c r="F72" s="418"/>
      <c r="G72" s="418"/>
    </row>
    <row r="73" spans="1:7" s="229" customFormat="1" outlineLevel="1" x14ac:dyDescent="0.25">
      <c r="A73" s="304">
        <v>500044</v>
      </c>
      <c r="B73" s="328" t="s">
        <v>3857</v>
      </c>
      <c r="C73" s="495">
        <v>0.76</v>
      </c>
      <c r="D73" s="418"/>
      <c r="E73" s="418"/>
      <c r="F73" s="418"/>
      <c r="G73" s="418"/>
    </row>
    <row r="74" spans="1:7" s="229" customFormat="1" outlineLevel="1" x14ac:dyDescent="0.25">
      <c r="A74" s="456">
        <v>500045</v>
      </c>
      <c r="B74" s="464" t="s">
        <v>3856</v>
      </c>
      <c r="C74" s="496">
        <v>0.76</v>
      </c>
      <c r="D74" s="418"/>
      <c r="E74" s="418"/>
      <c r="F74" s="418"/>
      <c r="G74" s="418"/>
    </row>
    <row r="75" spans="1:7" s="229" customFormat="1" outlineLevel="1" x14ac:dyDescent="0.25">
      <c r="A75" s="304">
        <v>500046</v>
      </c>
      <c r="B75" s="328" t="s">
        <v>3855</v>
      </c>
      <c r="C75" s="495">
        <v>0.76</v>
      </c>
      <c r="D75" s="418"/>
      <c r="E75" s="418"/>
      <c r="F75" s="418"/>
      <c r="G75" s="418"/>
    </row>
    <row r="76" spans="1:7" s="229" customFormat="1" outlineLevel="1" x14ac:dyDescent="0.25">
      <c r="A76" s="480">
        <v>500047</v>
      </c>
      <c r="B76" s="464" t="s">
        <v>3854</v>
      </c>
      <c r="C76" s="496">
        <v>0.76</v>
      </c>
      <c r="D76" s="418"/>
      <c r="E76" s="418"/>
      <c r="F76" s="418"/>
      <c r="G76" s="418"/>
    </row>
    <row r="77" spans="1:7" s="229" customFormat="1" outlineLevel="1" x14ac:dyDescent="0.25">
      <c r="A77" s="304">
        <v>500050</v>
      </c>
      <c r="B77" s="328" t="s">
        <v>3853</v>
      </c>
      <c r="C77" s="495">
        <v>1.1499999999999999</v>
      </c>
      <c r="D77" s="418"/>
      <c r="E77" s="418"/>
      <c r="F77" s="418"/>
      <c r="G77" s="418"/>
    </row>
    <row r="78" spans="1:7" s="229" customFormat="1" outlineLevel="1" x14ac:dyDescent="0.25">
      <c r="A78" s="456">
        <v>500051</v>
      </c>
      <c r="B78" s="464" t="s">
        <v>3852</v>
      </c>
      <c r="C78" s="496">
        <v>1.1499999999999999</v>
      </c>
      <c r="D78" s="418"/>
      <c r="E78" s="418"/>
      <c r="F78" s="418"/>
      <c r="G78" s="418"/>
    </row>
    <row r="79" spans="1:7" s="229" customFormat="1" outlineLevel="1" x14ac:dyDescent="0.25">
      <c r="A79" s="304">
        <v>500052</v>
      </c>
      <c r="B79" s="328" t="s">
        <v>3851</v>
      </c>
      <c r="C79" s="495">
        <v>1.1499999999999999</v>
      </c>
      <c r="D79" s="418"/>
      <c r="E79" s="418"/>
      <c r="F79" s="418"/>
      <c r="G79" s="418"/>
    </row>
    <row r="80" spans="1:7" s="229" customFormat="1" outlineLevel="1" x14ac:dyDescent="0.25">
      <c r="A80" s="456">
        <v>500056</v>
      </c>
      <c r="B80" s="464" t="s">
        <v>3850</v>
      </c>
      <c r="C80" s="496">
        <v>2</v>
      </c>
      <c r="D80" s="418"/>
      <c r="E80" s="418"/>
      <c r="F80" s="418"/>
      <c r="G80" s="418"/>
    </row>
    <row r="81" spans="1:7" s="229" customFormat="1" outlineLevel="1" x14ac:dyDescent="0.25">
      <c r="A81" s="304">
        <v>500057</v>
      </c>
      <c r="B81" s="328" t="s">
        <v>3849</v>
      </c>
      <c r="C81" s="495">
        <v>2</v>
      </c>
      <c r="D81" s="418"/>
      <c r="E81" s="418"/>
      <c r="F81" s="418"/>
      <c r="G81" s="418"/>
    </row>
    <row r="82" spans="1:7" s="229" customFormat="1" outlineLevel="1" x14ac:dyDescent="0.25">
      <c r="A82" s="456">
        <v>500058</v>
      </c>
      <c r="B82" s="464" t="s">
        <v>3848</v>
      </c>
      <c r="C82" s="496">
        <v>2</v>
      </c>
      <c r="D82" s="418"/>
      <c r="E82" s="418"/>
      <c r="F82" s="418"/>
      <c r="G82" s="418"/>
    </row>
    <row r="83" spans="1:7" s="229" customFormat="1" outlineLevel="1" x14ac:dyDescent="0.25">
      <c r="A83" s="304">
        <v>500060</v>
      </c>
      <c r="B83" s="328" t="s">
        <v>3847</v>
      </c>
      <c r="C83" s="495">
        <v>2</v>
      </c>
      <c r="D83" s="418"/>
      <c r="E83" s="418"/>
      <c r="F83" s="418"/>
      <c r="G83" s="418"/>
    </row>
    <row r="84" spans="1:7" s="229" customFormat="1" outlineLevel="1" x14ac:dyDescent="0.25">
      <c r="A84" s="456">
        <v>500062</v>
      </c>
      <c r="B84" s="464" t="s">
        <v>3846</v>
      </c>
      <c r="C84" s="426"/>
      <c r="D84" s="418"/>
      <c r="E84" s="418"/>
      <c r="F84" s="418"/>
      <c r="G84" s="418"/>
    </row>
    <row r="85" spans="1:7" s="229" customFormat="1" outlineLevel="1" x14ac:dyDescent="0.25">
      <c r="A85" s="304">
        <v>500063</v>
      </c>
      <c r="B85" s="328" t="s">
        <v>3845</v>
      </c>
      <c r="C85" s="495">
        <v>2.15</v>
      </c>
      <c r="D85" s="418"/>
      <c r="E85" s="418"/>
      <c r="F85" s="418"/>
      <c r="G85" s="418"/>
    </row>
    <row r="86" spans="1:7" s="229" customFormat="1" outlineLevel="1" x14ac:dyDescent="0.25">
      <c r="A86" s="456">
        <v>500065</v>
      </c>
      <c r="B86" s="464" t="s">
        <v>3844</v>
      </c>
      <c r="C86" s="496">
        <v>2.15</v>
      </c>
      <c r="D86" s="418"/>
      <c r="E86" s="418"/>
      <c r="F86" s="418"/>
      <c r="G86" s="418"/>
    </row>
    <row r="87" spans="1:7" s="229" customFormat="1" outlineLevel="1" x14ac:dyDescent="0.25">
      <c r="A87" s="304">
        <v>500067</v>
      </c>
      <c r="B87" s="328" t="s">
        <v>3843</v>
      </c>
      <c r="C87" s="495">
        <v>3.08</v>
      </c>
      <c r="D87" s="418"/>
      <c r="E87" s="418"/>
      <c r="F87" s="418"/>
      <c r="G87" s="418"/>
    </row>
    <row r="88" spans="1:7" s="229" customFormat="1" outlineLevel="1" x14ac:dyDescent="0.25">
      <c r="A88" s="456">
        <v>500069</v>
      </c>
      <c r="B88" s="464" t="s">
        <v>3842</v>
      </c>
      <c r="C88" s="496">
        <v>3.08</v>
      </c>
      <c r="D88" s="418"/>
      <c r="E88" s="418"/>
      <c r="F88" s="418"/>
      <c r="G88" s="418"/>
    </row>
    <row r="89" spans="1:7" s="229" customFormat="1" outlineLevel="1" x14ac:dyDescent="0.25">
      <c r="A89" s="304">
        <v>500071</v>
      </c>
      <c r="B89" s="328" t="s">
        <v>3841</v>
      </c>
      <c r="C89" s="495">
        <v>4.58</v>
      </c>
      <c r="D89" s="418"/>
      <c r="E89" s="418"/>
      <c r="F89" s="418"/>
      <c r="G89" s="418"/>
    </row>
    <row r="90" spans="1:7" s="229" customFormat="1" outlineLevel="1" x14ac:dyDescent="0.25">
      <c r="A90" s="456">
        <v>500073</v>
      </c>
      <c r="B90" s="464" t="s">
        <v>3840</v>
      </c>
      <c r="C90" s="496">
        <v>4.58</v>
      </c>
      <c r="D90" s="418"/>
      <c r="E90" s="418"/>
      <c r="F90" s="418"/>
      <c r="G90" s="418"/>
    </row>
    <row r="91" spans="1:7" s="229" customFormat="1" outlineLevel="1" x14ac:dyDescent="0.25">
      <c r="A91" s="304">
        <v>500077</v>
      </c>
      <c r="B91" s="328" t="s">
        <v>3839</v>
      </c>
      <c r="C91" s="495">
        <v>6.65</v>
      </c>
      <c r="D91" s="418"/>
      <c r="E91" s="418"/>
      <c r="F91" s="418"/>
      <c r="G91" s="418"/>
    </row>
    <row r="92" spans="1:7" s="229" customFormat="1" outlineLevel="1" x14ac:dyDescent="0.25">
      <c r="A92" s="456">
        <v>500078</v>
      </c>
      <c r="B92" s="464" t="s">
        <v>3838</v>
      </c>
      <c r="C92" s="496">
        <v>6.65</v>
      </c>
      <c r="D92" s="418"/>
      <c r="E92" s="418"/>
      <c r="F92" s="418"/>
      <c r="G92" s="418"/>
    </row>
    <row r="93" spans="1:7" s="229" customFormat="1" outlineLevel="1" x14ac:dyDescent="0.25">
      <c r="A93" s="304">
        <v>500079</v>
      </c>
      <c r="B93" s="497" t="s">
        <v>3837</v>
      </c>
      <c r="C93" s="495">
        <v>10.73</v>
      </c>
      <c r="D93" s="418"/>
      <c r="E93" s="418"/>
      <c r="F93" s="418"/>
      <c r="G93" s="418"/>
    </row>
    <row r="94" spans="1:7" s="229" customFormat="1" outlineLevel="1" x14ac:dyDescent="0.25">
      <c r="A94" s="456">
        <v>500080</v>
      </c>
      <c r="B94" s="464" t="s">
        <v>3836</v>
      </c>
      <c r="C94" s="496">
        <v>10.73</v>
      </c>
      <c r="D94" s="418"/>
      <c r="E94" s="418"/>
      <c r="F94" s="418"/>
      <c r="G94" s="418"/>
    </row>
    <row r="95" spans="1:7" s="229" customFormat="1" outlineLevel="1" x14ac:dyDescent="0.25">
      <c r="A95" s="304">
        <v>500081</v>
      </c>
      <c r="B95" s="328" t="s">
        <v>3835</v>
      </c>
      <c r="C95" s="495">
        <v>18.59</v>
      </c>
      <c r="D95" s="419"/>
      <c r="E95" s="418"/>
      <c r="F95" s="418"/>
      <c r="G95" s="418"/>
    </row>
    <row r="96" spans="1:7" s="229" customFormat="1" outlineLevel="1" x14ac:dyDescent="0.25">
      <c r="A96" s="456">
        <v>500082</v>
      </c>
      <c r="B96" s="464" t="s">
        <v>3834</v>
      </c>
      <c r="C96" s="426"/>
      <c r="D96" s="419"/>
      <c r="E96" s="418"/>
      <c r="F96" s="418"/>
      <c r="G96" s="418"/>
    </row>
    <row r="97" spans="1:7" s="229" customFormat="1" x14ac:dyDescent="0.25">
      <c r="A97" s="323"/>
      <c r="B97" s="460" t="s">
        <v>3833</v>
      </c>
      <c r="C97" s="463" t="s">
        <v>2249</v>
      </c>
      <c r="D97" s="419"/>
      <c r="E97" s="418"/>
      <c r="F97" s="418"/>
      <c r="G97" s="418"/>
    </row>
    <row r="98" spans="1:7" s="229" customFormat="1" outlineLevel="1" x14ac:dyDescent="0.25">
      <c r="A98" s="480">
        <v>500201</v>
      </c>
      <c r="B98" s="455" t="s">
        <v>3832</v>
      </c>
      <c r="C98" s="454">
        <v>0.58500000000000008</v>
      </c>
      <c r="D98" s="419"/>
      <c r="E98" s="418"/>
      <c r="F98" s="418"/>
      <c r="G98" s="418"/>
    </row>
    <row r="99" spans="1:7" s="229" customFormat="1" outlineLevel="1" x14ac:dyDescent="0.25">
      <c r="A99" s="304">
        <v>500202</v>
      </c>
      <c r="B99" s="458" t="s">
        <v>3831</v>
      </c>
      <c r="C99" s="457">
        <v>0.754</v>
      </c>
      <c r="D99" s="419"/>
      <c r="E99" s="418"/>
      <c r="F99" s="418"/>
      <c r="G99" s="418"/>
    </row>
    <row r="100" spans="1:7" s="229" customFormat="1" outlineLevel="1" x14ac:dyDescent="0.25">
      <c r="A100" s="456">
        <v>500203</v>
      </c>
      <c r="B100" s="455" t="s">
        <v>3830</v>
      </c>
      <c r="C100" s="454">
        <v>0.97500000000000009</v>
      </c>
      <c r="D100" s="419"/>
      <c r="E100" s="418"/>
      <c r="F100" s="418"/>
      <c r="G100" s="418"/>
    </row>
    <row r="101" spans="1:7" s="229" customFormat="1" outlineLevel="1" x14ac:dyDescent="0.25">
      <c r="A101" s="304">
        <v>500204</v>
      </c>
      <c r="B101" s="458" t="s">
        <v>3829</v>
      </c>
      <c r="C101" s="457">
        <v>1.2349999999999999</v>
      </c>
      <c r="D101" s="419"/>
      <c r="E101" s="418"/>
      <c r="F101" s="418"/>
      <c r="G101" s="418"/>
    </row>
    <row r="102" spans="1:7" s="229" customFormat="1" outlineLevel="1" x14ac:dyDescent="0.25">
      <c r="A102" s="456">
        <v>500205</v>
      </c>
      <c r="B102" s="455" t="s">
        <v>3828</v>
      </c>
      <c r="C102" s="454">
        <v>1.573</v>
      </c>
      <c r="D102" s="419"/>
      <c r="E102" s="418"/>
      <c r="F102" s="418"/>
      <c r="G102" s="418"/>
    </row>
    <row r="103" spans="1:7" s="229" customFormat="1" outlineLevel="1" x14ac:dyDescent="0.25">
      <c r="A103" s="304">
        <v>500206</v>
      </c>
      <c r="B103" s="458" t="s">
        <v>3827</v>
      </c>
      <c r="C103" s="457">
        <v>2.028</v>
      </c>
      <c r="D103" s="419"/>
      <c r="E103" s="418"/>
      <c r="F103" s="418"/>
      <c r="G103" s="418"/>
    </row>
    <row r="104" spans="1:7" s="229" customFormat="1" outlineLevel="1" x14ac:dyDescent="0.25">
      <c r="A104" s="456">
        <v>500207</v>
      </c>
      <c r="B104" s="455" t="s">
        <v>3826</v>
      </c>
      <c r="C104" s="454">
        <v>2.9899999999999998</v>
      </c>
      <c r="D104" s="419"/>
      <c r="E104" s="418"/>
      <c r="F104" s="418"/>
      <c r="G104" s="418"/>
    </row>
    <row r="105" spans="1:7" s="229" customFormat="1" outlineLevel="1" x14ac:dyDescent="0.25">
      <c r="A105" s="304">
        <v>500208</v>
      </c>
      <c r="B105" s="458" t="s">
        <v>3825</v>
      </c>
      <c r="C105" s="457">
        <v>3.8350000000000004</v>
      </c>
      <c r="D105" s="419"/>
      <c r="E105" s="418"/>
      <c r="F105" s="418"/>
      <c r="G105" s="418"/>
    </row>
    <row r="106" spans="1:7" s="229" customFormat="1" outlineLevel="1" x14ac:dyDescent="0.25">
      <c r="A106" s="456">
        <v>500209</v>
      </c>
      <c r="B106" s="455" t="s">
        <v>3824</v>
      </c>
      <c r="C106" s="454">
        <v>5.33</v>
      </c>
      <c r="D106" s="419"/>
      <c r="E106" s="418"/>
      <c r="F106" s="418"/>
      <c r="G106" s="418"/>
    </row>
    <row r="107" spans="1:7" s="229" customFormat="1" outlineLevel="1" x14ac:dyDescent="0.25">
      <c r="A107" s="304">
        <v>500210</v>
      </c>
      <c r="B107" s="458" t="s">
        <v>3823</v>
      </c>
      <c r="C107" s="457">
        <v>6.5</v>
      </c>
      <c r="D107" s="419"/>
      <c r="E107" s="418"/>
      <c r="F107" s="418"/>
      <c r="G107" s="418"/>
    </row>
    <row r="108" spans="1:7" s="229" customFormat="1" outlineLevel="1" x14ac:dyDescent="0.25">
      <c r="A108" s="456">
        <v>500211</v>
      </c>
      <c r="B108" s="455" t="s">
        <v>3822</v>
      </c>
      <c r="C108" s="454">
        <v>8.4500000000000011</v>
      </c>
      <c r="D108" s="419"/>
      <c r="E108" s="418"/>
      <c r="F108" s="418"/>
      <c r="G108" s="418"/>
    </row>
    <row r="109" spans="1:7" s="229" customFormat="1" outlineLevel="1" x14ac:dyDescent="0.25">
      <c r="A109" s="304">
        <v>500212</v>
      </c>
      <c r="B109" s="458" t="s">
        <v>3821</v>
      </c>
      <c r="C109" s="457">
        <v>18.2</v>
      </c>
      <c r="D109" s="419"/>
      <c r="E109" s="418"/>
      <c r="F109" s="418"/>
      <c r="G109" s="418"/>
    </row>
    <row r="110" spans="1:7" s="229" customFormat="1" outlineLevel="1" x14ac:dyDescent="0.25">
      <c r="A110" s="456">
        <v>500213</v>
      </c>
      <c r="B110" s="455" t="s">
        <v>3820</v>
      </c>
      <c r="C110" s="454"/>
      <c r="D110" s="419"/>
      <c r="E110" s="418"/>
      <c r="F110" s="418"/>
      <c r="G110" s="418"/>
    </row>
    <row r="111" spans="1:7" s="229" customFormat="1" x14ac:dyDescent="0.25">
      <c r="A111" s="323"/>
      <c r="B111" s="460" t="s">
        <v>3819</v>
      </c>
      <c r="C111" s="459" t="s">
        <v>2249</v>
      </c>
      <c r="D111" s="419"/>
      <c r="E111" s="418"/>
      <c r="F111" s="418"/>
      <c r="G111" s="418"/>
    </row>
    <row r="112" spans="1:7" s="229" customFormat="1" outlineLevel="1" x14ac:dyDescent="0.25">
      <c r="A112" s="456">
        <v>500910</v>
      </c>
      <c r="B112" s="455" t="s">
        <v>3818</v>
      </c>
      <c r="C112" s="454">
        <v>0.23399999999999999</v>
      </c>
      <c r="D112" s="419"/>
      <c r="E112" s="418"/>
      <c r="F112" s="418"/>
      <c r="G112" s="418"/>
    </row>
    <row r="113" spans="1:7" s="229" customFormat="1" outlineLevel="1" x14ac:dyDescent="0.25">
      <c r="A113" s="304">
        <v>500915</v>
      </c>
      <c r="B113" s="458" t="s">
        <v>3817</v>
      </c>
      <c r="C113" s="457">
        <v>0</v>
      </c>
      <c r="D113" s="419"/>
      <c r="E113" s="418"/>
      <c r="F113" s="418"/>
      <c r="G113" s="418"/>
    </row>
    <row r="114" spans="1:7" s="229" customFormat="1" outlineLevel="1" x14ac:dyDescent="0.25">
      <c r="A114" s="480">
        <v>500920</v>
      </c>
      <c r="B114" s="455" t="s">
        <v>3816</v>
      </c>
      <c r="C114" s="454">
        <v>0.58500000000000008</v>
      </c>
      <c r="D114" s="419"/>
      <c r="E114" s="418"/>
      <c r="F114" s="418"/>
      <c r="G114" s="418"/>
    </row>
    <row r="115" spans="1:7" s="229" customFormat="1" outlineLevel="1" x14ac:dyDescent="0.25">
      <c r="A115" s="490">
        <v>500924</v>
      </c>
      <c r="B115" s="458" t="s">
        <v>3815</v>
      </c>
      <c r="C115" s="457">
        <v>0.71500000000000008</v>
      </c>
      <c r="D115" s="419"/>
      <c r="E115" s="418"/>
      <c r="F115" s="418"/>
      <c r="G115" s="418"/>
    </row>
    <row r="116" spans="1:7" s="229" customFormat="1" outlineLevel="1" x14ac:dyDescent="0.25">
      <c r="A116" s="480">
        <v>500929</v>
      </c>
      <c r="B116" s="455" t="s">
        <v>3814</v>
      </c>
      <c r="C116" s="454">
        <v>0.90999999999999992</v>
      </c>
      <c r="D116" s="419"/>
      <c r="E116" s="418"/>
      <c r="F116" s="418"/>
      <c r="G116" s="418"/>
    </row>
    <row r="117" spans="1:7" s="229" customFormat="1" outlineLevel="1" x14ac:dyDescent="0.25">
      <c r="A117" s="490">
        <v>500933</v>
      </c>
      <c r="B117" s="458" t="s">
        <v>3813</v>
      </c>
      <c r="C117" s="457">
        <v>1.5209999999999999</v>
      </c>
      <c r="D117" s="419"/>
      <c r="E117" s="418"/>
      <c r="F117" s="418"/>
      <c r="G117" s="418"/>
    </row>
    <row r="118" spans="1:7" s="229" customFormat="1" outlineLevel="1" x14ac:dyDescent="0.25">
      <c r="A118" s="480">
        <v>500939</v>
      </c>
      <c r="B118" s="455" t="s">
        <v>3812</v>
      </c>
      <c r="C118" s="454">
        <v>1.8459999999999999</v>
      </c>
      <c r="D118" s="419"/>
      <c r="E118" s="418"/>
      <c r="F118" s="418"/>
      <c r="G118" s="418"/>
    </row>
    <row r="119" spans="1:7" s="229" customFormat="1" outlineLevel="1" x14ac:dyDescent="0.25">
      <c r="A119" s="490">
        <v>500944</v>
      </c>
      <c r="B119" s="458" t="s">
        <v>3811</v>
      </c>
      <c r="C119" s="457">
        <v>2.7949999999999999</v>
      </c>
      <c r="D119" s="419"/>
      <c r="E119" s="418"/>
      <c r="F119" s="418"/>
      <c r="G119" s="418"/>
    </row>
    <row r="120" spans="1:7" s="229" customFormat="1" outlineLevel="1" x14ac:dyDescent="0.25">
      <c r="A120" s="480">
        <v>500949</v>
      </c>
      <c r="B120" s="455" t="s">
        <v>3810</v>
      </c>
      <c r="C120" s="454">
        <v>3.5750000000000002</v>
      </c>
      <c r="D120" s="419"/>
      <c r="E120" s="418"/>
      <c r="F120" s="418"/>
      <c r="G120" s="418"/>
    </row>
    <row r="121" spans="1:7" s="229" customFormat="1" outlineLevel="1" x14ac:dyDescent="0.25">
      <c r="A121" s="490">
        <v>500954</v>
      </c>
      <c r="B121" s="458" t="s">
        <v>3809</v>
      </c>
      <c r="C121" s="457">
        <v>5.0310000000000006</v>
      </c>
      <c r="D121" s="419"/>
      <c r="E121" s="418"/>
      <c r="F121" s="418"/>
      <c r="G121" s="418"/>
    </row>
    <row r="122" spans="1:7" s="229" customFormat="1" outlineLevel="1" x14ac:dyDescent="0.25">
      <c r="A122" s="456">
        <v>500959</v>
      </c>
      <c r="B122" s="455" t="s">
        <v>3808</v>
      </c>
      <c r="C122" s="454">
        <v>5.8500000000000005</v>
      </c>
      <c r="D122" s="419"/>
      <c r="E122" s="418"/>
      <c r="F122" s="418"/>
      <c r="G122" s="418"/>
    </row>
    <row r="123" spans="1:7" s="229" customFormat="1" outlineLevel="1" x14ac:dyDescent="0.25">
      <c r="A123" s="304">
        <v>500962</v>
      </c>
      <c r="B123" s="458" t="s">
        <v>3807</v>
      </c>
      <c r="C123" s="457">
        <v>7.6700000000000008</v>
      </c>
      <c r="D123" s="419"/>
      <c r="E123" s="418"/>
      <c r="F123" s="418"/>
      <c r="G123" s="418"/>
    </row>
    <row r="124" spans="1:7" s="229" customFormat="1" outlineLevel="1" x14ac:dyDescent="0.25">
      <c r="A124" s="456">
        <v>500965</v>
      </c>
      <c r="B124" s="455" t="s">
        <v>3806</v>
      </c>
      <c r="C124" s="454">
        <v>12.35</v>
      </c>
      <c r="D124" s="419"/>
      <c r="E124" s="418"/>
      <c r="F124" s="418"/>
      <c r="G124" s="418"/>
    </row>
    <row r="125" spans="1:7" s="229" customFormat="1" outlineLevel="1" x14ac:dyDescent="0.25">
      <c r="A125" s="323"/>
      <c r="B125" s="460" t="s">
        <v>3805</v>
      </c>
      <c r="C125" s="459" t="s">
        <v>2249</v>
      </c>
      <c r="D125" s="419"/>
      <c r="E125" s="418"/>
      <c r="F125" s="418"/>
      <c r="G125" s="418"/>
    </row>
    <row r="126" spans="1:7" s="229" customFormat="1" outlineLevel="1" x14ac:dyDescent="0.25">
      <c r="A126" s="456">
        <v>500139</v>
      </c>
      <c r="B126" s="455" t="s">
        <v>3804</v>
      </c>
      <c r="C126" s="454">
        <v>0.26</v>
      </c>
      <c r="D126" s="419"/>
      <c r="E126" s="418"/>
      <c r="F126" s="418"/>
      <c r="G126" s="418"/>
    </row>
    <row r="127" spans="1:7" s="229" customFormat="1" outlineLevel="1" x14ac:dyDescent="0.25">
      <c r="A127" s="304">
        <v>500140</v>
      </c>
      <c r="B127" s="458" t="s">
        <v>3803</v>
      </c>
      <c r="C127" s="457">
        <v>0.26</v>
      </c>
      <c r="D127" s="419"/>
      <c r="E127" s="418"/>
      <c r="F127" s="418"/>
      <c r="G127" s="418"/>
    </row>
    <row r="128" spans="1:7" s="229" customFormat="1" outlineLevel="1" x14ac:dyDescent="0.25">
      <c r="A128" s="456">
        <v>500143</v>
      </c>
      <c r="B128" s="455" t="s">
        <v>3802</v>
      </c>
      <c r="C128" s="454">
        <v>0.39</v>
      </c>
      <c r="D128" s="419"/>
      <c r="E128" s="418"/>
      <c r="F128" s="418"/>
      <c r="G128" s="418"/>
    </row>
    <row r="129" spans="1:7" s="229" customFormat="1" outlineLevel="1" x14ac:dyDescent="0.25">
      <c r="A129" s="304">
        <v>500144</v>
      </c>
      <c r="B129" s="458" t="s">
        <v>3801</v>
      </c>
      <c r="C129" s="457">
        <v>0.39</v>
      </c>
      <c r="D129" s="419"/>
      <c r="E129" s="418"/>
      <c r="F129" s="418"/>
      <c r="G129" s="418"/>
    </row>
    <row r="130" spans="1:7" s="229" customFormat="1" outlineLevel="1" x14ac:dyDescent="0.25">
      <c r="A130" s="456">
        <v>500148</v>
      </c>
      <c r="B130" s="455" t="s">
        <v>3800</v>
      </c>
      <c r="C130" s="454">
        <v>0.71500000000000008</v>
      </c>
      <c r="D130" s="419"/>
      <c r="E130" s="418"/>
      <c r="F130" s="418"/>
      <c r="G130" s="418"/>
    </row>
    <row r="131" spans="1:7" s="229" customFormat="1" outlineLevel="1" x14ac:dyDescent="0.25">
      <c r="A131" s="304">
        <v>500149</v>
      </c>
      <c r="B131" s="458" t="s">
        <v>3799</v>
      </c>
      <c r="C131" s="457">
        <v>0.71500000000000008</v>
      </c>
      <c r="D131" s="419"/>
      <c r="E131" s="418"/>
      <c r="F131" s="418"/>
      <c r="G131" s="418"/>
    </row>
    <row r="132" spans="1:7" s="229" customFormat="1" outlineLevel="1" x14ac:dyDescent="0.25">
      <c r="A132" s="456">
        <v>500153</v>
      </c>
      <c r="B132" s="455" t="s">
        <v>3798</v>
      </c>
      <c r="C132" s="454">
        <v>0.84500000000000008</v>
      </c>
      <c r="D132" s="419"/>
      <c r="E132" s="418"/>
      <c r="F132" s="418"/>
      <c r="G132" s="418"/>
    </row>
    <row r="133" spans="1:7" s="229" customFormat="1" outlineLevel="1" x14ac:dyDescent="0.25">
      <c r="A133" s="304">
        <v>500154</v>
      </c>
      <c r="B133" s="458" t="s">
        <v>3797</v>
      </c>
      <c r="C133" s="457">
        <v>0.84500000000000008</v>
      </c>
      <c r="D133" s="419"/>
      <c r="E133" s="418"/>
      <c r="F133" s="418"/>
      <c r="G133" s="418"/>
    </row>
    <row r="134" spans="1:7" s="229" customFormat="1" outlineLevel="1" x14ac:dyDescent="0.25">
      <c r="A134" s="456">
        <v>500157</v>
      </c>
      <c r="B134" s="455" t="s">
        <v>3796</v>
      </c>
      <c r="C134" s="454">
        <v>1.04</v>
      </c>
      <c r="D134" s="419"/>
      <c r="E134" s="418"/>
      <c r="F134" s="418"/>
      <c r="G134" s="418"/>
    </row>
    <row r="135" spans="1:7" s="229" customFormat="1" outlineLevel="1" x14ac:dyDescent="0.25">
      <c r="A135" s="304">
        <v>500158</v>
      </c>
      <c r="B135" s="458" t="s">
        <v>3795</v>
      </c>
      <c r="C135" s="457">
        <v>1.04</v>
      </c>
      <c r="D135" s="419"/>
      <c r="E135" s="418"/>
      <c r="F135" s="418"/>
      <c r="G135" s="418"/>
    </row>
    <row r="136" spans="1:7" s="229" customFormat="1" outlineLevel="1" x14ac:dyDescent="0.25">
      <c r="A136" s="456">
        <v>500161</v>
      </c>
      <c r="B136" s="455" t="s">
        <v>3794</v>
      </c>
      <c r="C136" s="454">
        <v>1.625</v>
      </c>
      <c r="D136" s="419"/>
      <c r="E136" s="418"/>
      <c r="F136" s="418"/>
      <c r="G136" s="418"/>
    </row>
    <row r="137" spans="1:7" s="229" customFormat="1" outlineLevel="1" x14ac:dyDescent="0.25">
      <c r="A137" s="304">
        <v>500162</v>
      </c>
      <c r="B137" s="458" t="s">
        <v>3793</v>
      </c>
      <c r="C137" s="457">
        <v>1.625</v>
      </c>
      <c r="D137" s="419"/>
      <c r="E137" s="418"/>
      <c r="F137" s="418"/>
      <c r="G137" s="418"/>
    </row>
    <row r="138" spans="1:7" s="229" customFormat="1" outlineLevel="1" x14ac:dyDescent="0.25">
      <c r="A138" s="456">
        <v>500166</v>
      </c>
      <c r="B138" s="455" t="s">
        <v>3792</v>
      </c>
      <c r="C138" s="454">
        <v>2.028</v>
      </c>
      <c r="D138" s="419"/>
      <c r="E138" s="418"/>
      <c r="F138" s="418"/>
      <c r="G138" s="418"/>
    </row>
    <row r="139" spans="1:7" s="229" customFormat="1" outlineLevel="1" x14ac:dyDescent="0.25">
      <c r="A139" s="304">
        <v>500167</v>
      </c>
      <c r="B139" s="458" t="s">
        <v>3791</v>
      </c>
      <c r="C139" s="457">
        <v>2.028</v>
      </c>
      <c r="D139" s="419"/>
      <c r="E139" s="418"/>
      <c r="F139" s="418"/>
      <c r="G139" s="418"/>
    </row>
    <row r="140" spans="1:7" s="229" customFormat="1" outlineLevel="1" x14ac:dyDescent="0.25">
      <c r="A140" s="456">
        <v>500168</v>
      </c>
      <c r="B140" s="455" t="s">
        <v>3790</v>
      </c>
      <c r="C140" s="454">
        <v>2.028</v>
      </c>
      <c r="D140" s="419"/>
      <c r="E140" s="418"/>
      <c r="F140" s="418"/>
      <c r="G140" s="418"/>
    </row>
    <row r="141" spans="1:7" s="229" customFormat="1" outlineLevel="1" x14ac:dyDescent="0.25">
      <c r="A141" s="304">
        <v>500172</v>
      </c>
      <c r="B141" s="458" t="s">
        <v>3789</v>
      </c>
      <c r="C141" s="457">
        <v>2.9899999999999998</v>
      </c>
      <c r="D141" s="419"/>
      <c r="E141" s="418"/>
      <c r="F141" s="418"/>
      <c r="G141" s="418"/>
    </row>
    <row r="142" spans="1:7" s="229" customFormat="1" outlineLevel="1" x14ac:dyDescent="0.25">
      <c r="A142" s="456">
        <v>500173</v>
      </c>
      <c r="B142" s="455" t="s">
        <v>3788</v>
      </c>
      <c r="C142" s="454">
        <v>2.9899999999999998</v>
      </c>
      <c r="D142" s="419"/>
      <c r="E142" s="418"/>
      <c r="F142" s="418"/>
      <c r="G142" s="418"/>
    </row>
    <row r="143" spans="1:7" s="229" customFormat="1" outlineLevel="1" x14ac:dyDescent="0.25">
      <c r="A143" s="304">
        <v>500176</v>
      </c>
      <c r="B143" s="458" t="s">
        <v>3787</v>
      </c>
      <c r="C143" s="457">
        <v>3.77</v>
      </c>
      <c r="D143" s="419"/>
      <c r="E143" s="418"/>
      <c r="F143" s="418"/>
      <c r="G143" s="418"/>
    </row>
    <row r="144" spans="1:7" s="229" customFormat="1" outlineLevel="1" x14ac:dyDescent="0.25">
      <c r="A144" s="456">
        <v>500177</v>
      </c>
      <c r="B144" s="455" t="s">
        <v>3786</v>
      </c>
      <c r="C144" s="454">
        <v>3.77</v>
      </c>
      <c r="D144" s="419"/>
      <c r="E144" s="418"/>
      <c r="F144" s="418"/>
      <c r="G144" s="418"/>
    </row>
    <row r="145" spans="1:7" s="229" customFormat="1" outlineLevel="1" x14ac:dyDescent="0.25">
      <c r="A145" s="304">
        <v>500178</v>
      </c>
      <c r="B145" s="458" t="s">
        <v>3785</v>
      </c>
      <c r="C145" s="457">
        <v>3.77</v>
      </c>
      <c r="D145" s="419"/>
      <c r="E145" s="418"/>
      <c r="F145" s="418"/>
      <c r="G145" s="418"/>
    </row>
    <row r="146" spans="1:7" s="229" customFormat="1" outlineLevel="1" x14ac:dyDescent="0.25">
      <c r="A146" s="456">
        <v>500179</v>
      </c>
      <c r="B146" s="455" t="s">
        <v>3784</v>
      </c>
      <c r="C146" s="454">
        <v>3.77</v>
      </c>
      <c r="D146" s="419"/>
      <c r="E146" s="418"/>
      <c r="F146" s="418"/>
      <c r="G146" s="418"/>
    </row>
    <row r="147" spans="1:7" s="229" customFormat="1" outlineLevel="1" x14ac:dyDescent="0.25">
      <c r="A147" s="304">
        <v>500182</v>
      </c>
      <c r="B147" s="458" t="s">
        <v>3783</v>
      </c>
      <c r="C147" s="457">
        <v>5.33</v>
      </c>
      <c r="D147" s="419"/>
      <c r="E147" s="418"/>
      <c r="F147" s="418"/>
      <c r="G147" s="418"/>
    </row>
    <row r="148" spans="1:7" s="229" customFormat="1" outlineLevel="1" x14ac:dyDescent="0.25">
      <c r="A148" s="456">
        <v>500183</v>
      </c>
      <c r="B148" s="455" t="s">
        <v>3782</v>
      </c>
      <c r="C148" s="454">
        <v>5.33</v>
      </c>
      <c r="D148" s="419"/>
      <c r="E148" s="418"/>
      <c r="F148" s="418"/>
      <c r="G148" s="418"/>
    </row>
    <row r="149" spans="1:7" s="229" customFormat="1" outlineLevel="1" x14ac:dyDescent="0.25">
      <c r="A149" s="304">
        <v>500184</v>
      </c>
      <c r="B149" s="458" t="s">
        <v>3781</v>
      </c>
      <c r="C149" s="457">
        <v>5.33</v>
      </c>
      <c r="D149" s="419"/>
      <c r="E149" s="418"/>
      <c r="F149" s="418"/>
      <c r="G149" s="418"/>
    </row>
    <row r="150" spans="1:7" s="229" customFormat="1" outlineLevel="1" x14ac:dyDescent="0.25">
      <c r="A150" s="456">
        <v>500186</v>
      </c>
      <c r="B150" s="455" t="s">
        <v>3780</v>
      </c>
      <c r="C150" s="454">
        <v>6.24</v>
      </c>
      <c r="D150" s="419"/>
      <c r="E150" s="418"/>
      <c r="F150" s="418"/>
      <c r="G150" s="418"/>
    </row>
    <row r="151" spans="1:7" s="229" customFormat="1" outlineLevel="1" x14ac:dyDescent="0.25">
      <c r="A151" s="304">
        <v>500188</v>
      </c>
      <c r="B151" s="458" t="s">
        <v>3779</v>
      </c>
      <c r="C151" s="457">
        <v>6.24</v>
      </c>
      <c r="D151" s="419"/>
      <c r="E151" s="418"/>
      <c r="F151" s="418"/>
      <c r="G151" s="418"/>
    </row>
    <row r="152" spans="1:7" s="229" customFormat="1" outlineLevel="1" x14ac:dyDescent="0.25">
      <c r="A152" s="456">
        <v>500189</v>
      </c>
      <c r="B152" s="455" t="s">
        <v>3778</v>
      </c>
      <c r="C152" s="454">
        <v>8.19</v>
      </c>
      <c r="D152" s="419"/>
      <c r="E152" s="418"/>
      <c r="F152" s="418"/>
      <c r="G152" s="418"/>
    </row>
    <row r="153" spans="1:7" s="229" customFormat="1" outlineLevel="1" x14ac:dyDescent="0.25">
      <c r="A153" s="304">
        <v>500191</v>
      </c>
      <c r="B153" s="458" t="s">
        <v>3777</v>
      </c>
      <c r="C153" s="457">
        <v>8.19</v>
      </c>
      <c r="D153" s="419"/>
      <c r="E153" s="418"/>
      <c r="F153" s="418"/>
      <c r="G153" s="418"/>
    </row>
    <row r="154" spans="1:7" s="229" customFormat="1" outlineLevel="1" x14ac:dyDescent="0.25">
      <c r="A154" s="456">
        <v>500193</v>
      </c>
      <c r="B154" s="455" t="s">
        <v>3776</v>
      </c>
      <c r="C154" s="454">
        <v>13</v>
      </c>
      <c r="D154" s="419"/>
      <c r="E154" s="418"/>
      <c r="F154" s="418"/>
      <c r="G154" s="418"/>
    </row>
    <row r="155" spans="1:7" s="229" customFormat="1" outlineLevel="1" x14ac:dyDescent="0.25">
      <c r="A155" s="304">
        <v>500194</v>
      </c>
      <c r="B155" s="458" t="s">
        <v>3775</v>
      </c>
      <c r="C155" s="457">
        <v>13</v>
      </c>
      <c r="D155" s="419"/>
      <c r="E155" s="418"/>
      <c r="F155" s="418"/>
      <c r="G155" s="418"/>
    </row>
    <row r="156" spans="1:7" s="229" customFormat="1" x14ac:dyDescent="0.25">
      <c r="A156" s="323"/>
      <c r="B156" s="460" t="s">
        <v>3774</v>
      </c>
      <c r="C156" s="459" t="s">
        <v>2249</v>
      </c>
      <c r="D156" s="419"/>
      <c r="E156" s="418"/>
      <c r="F156" s="418"/>
      <c r="G156" s="418"/>
    </row>
    <row r="157" spans="1:7" s="229" customFormat="1" outlineLevel="1" x14ac:dyDescent="0.25">
      <c r="A157" s="456">
        <v>500250</v>
      </c>
      <c r="B157" s="455" t="s">
        <v>3773</v>
      </c>
      <c r="C157" s="454">
        <v>0.14000000000000001</v>
      </c>
      <c r="D157" s="419"/>
      <c r="E157" s="418"/>
      <c r="F157" s="418"/>
      <c r="G157" s="418"/>
    </row>
    <row r="158" spans="1:7" s="229" customFormat="1" outlineLevel="1" x14ac:dyDescent="0.25">
      <c r="A158" s="304">
        <v>500251</v>
      </c>
      <c r="B158" s="458" t="s">
        <v>3772</v>
      </c>
      <c r="C158" s="457">
        <v>0.16</v>
      </c>
      <c r="D158" s="419"/>
      <c r="E158" s="418"/>
      <c r="F158" s="418"/>
      <c r="G158" s="418"/>
    </row>
    <row r="159" spans="1:7" s="229" customFormat="1" outlineLevel="1" x14ac:dyDescent="0.25">
      <c r="A159" s="456">
        <v>500252</v>
      </c>
      <c r="B159" s="455" t="s">
        <v>3771</v>
      </c>
      <c r="C159" s="454">
        <v>0.23</v>
      </c>
      <c r="D159" s="419"/>
      <c r="E159" s="418"/>
      <c r="F159" s="418"/>
      <c r="G159" s="418"/>
    </row>
    <row r="160" spans="1:7" s="229" customFormat="1" outlineLevel="1" x14ac:dyDescent="0.25">
      <c r="A160" s="304">
        <v>500253</v>
      </c>
      <c r="B160" s="458" t="s">
        <v>3770</v>
      </c>
      <c r="C160" s="457">
        <v>0.31</v>
      </c>
      <c r="D160" s="419"/>
      <c r="E160" s="418"/>
      <c r="F160" s="418"/>
      <c r="G160" s="418"/>
    </row>
    <row r="161" spans="1:7" s="229" customFormat="1" outlineLevel="1" x14ac:dyDescent="0.25">
      <c r="A161" s="456">
        <v>500254</v>
      </c>
      <c r="B161" s="455" t="s">
        <v>3769</v>
      </c>
      <c r="C161" s="454">
        <v>0.38</v>
      </c>
      <c r="D161" s="419"/>
      <c r="E161" s="418"/>
      <c r="F161" s="418"/>
      <c r="G161" s="418"/>
    </row>
    <row r="162" spans="1:7" s="229" customFormat="1" outlineLevel="1" x14ac:dyDescent="0.25">
      <c r="A162" s="304">
        <v>500255</v>
      </c>
      <c r="B162" s="458" t="s">
        <v>3768</v>
      </c>
      <c r="C162" s="457">
        <v>0.53300000000000003</v>
      </c>
      <c r="D162" s="419"/>
      <c r="E162" s="418"/>
      <c r="F162" s="418"/>
      <c r="G162" s="418"/>
    </row>
    <row r="163" spans="1:7" s="229" customFormat="1" outlineLevel="1" x14ac:dyDescent="0.25">
      <c r="A163" s="456">
        <v>500256</v>
      </c>
      <c r="B163" s="455" t="s">
        <v>3767</v>
      </c>
      <c r="C163" s="454">
        <v>0.73</v>
      </c>
      <c r="D163" s="419"/>
      <c r="E163" s="418"/>
      <c r="F163" s="418"/>
      <c r="G163" s="418"/>
    </row>
    <row r="164" spans="1:7" s="229" customFormat="1" outlineLevel="1" x14ac:dyDescent="0.25">
      <c r="A164" s="304">
        <v>500257</v>
      </c>
      <c r="B164" s="458" t="s">
        <v>3766</v>
      </c>
      <c r="C164" s="457">
        <v>0.9</v>
      </c>
      <c r="D164" s="419"/>
      <c r="E164" s="418"/>
      <c r="F164" s="418"/>
      <c r="G164" s="418"/>
    </row>
    <row r="165" spans="1:7" s="229" customFormat="1" outlineLevel="1" x14ac:dyDescent="0.25">
      <c r="A165" s="456">
        <v>500258</v>
      </c>
      <c r="B165" s="455" t="s">
        <v>3765</v>
      </c>
      <c r="C165" s="454">
        <v>1.18</v>
      </c>
      <c r="D165" s="419"/>
      <c r="E165" s="418"/>
      <c r="F165" s="418"/>
      <c r="G165" s="418"/>
    </row>
    <row r="166" spans="1:7" s="229" customFormat="1" outlineLevel="1" x14ac:dyDescent="0.25">
      <c r="A166" s="304">
        <v>500259</v>
      </c>
      <c r="B166" s="458" t="s">
        <v>3764</v>
      </c>
      <c r="C166" s="457">
        <v>1.44</v>
      </c>
      <c r="D166" s="419"/>
      <c r="E166" s="418"/>
      <c r="F166" s="418"/>
      <c r="G166" s="418"/>
    </row>
    <row r="167" spans="1:7" s="229" customFormat="1" outlineLevel="1" x14ac:dyDescent="0.25">
      <c r="A167" s="456">
        <v>500260</v>
      </c>
      <c r="B167" s="455" t="s">
        <v>3763</v>
      </c>
      <c r="C167" s="454">
        <v>1.82</v>
      </c>
      <c r="D167" s="419"/>
      <c r="E167" s="418"/>
      <c r="F167" s="418"/>
      <c r="G167" s="418"/>
    </row>
    <row r="168" spans="1:7" s="229" customFormat="1" outlineLevel="1" x14ac:dyDescent="0.25">
      <c r="A168" s="304">
        <v>500261</v>
      </c>
      <c r="B168" s="458" t="s">
        <v>3762</v>
      </c>
      <c r="C168" s="457">
        <v>2.73</v>
      </c>
      <c r="D168" s="419"/>
      <c r="E168" s="418"/>
      <c r="F168" s="418"/>
      <c r="G168" s="418"/>
    </row>
    <row r="169" spans="1:7" s="229" customFormat="1" outlineLevel="1" x14ac:dyDescent="0.25">
      <c r="A169" s="456">
        <v>500262</v>
      </c>
      <c r="B169" s="455" t="s">
        <v>3761</v>
      </c>
      <c r="C169" s="454">
        <v>6.96</v>
      </c>
      <c r="D169" s="419"/>
      <c r="E169" s="418"/>
      <c r="F169" s="418"/>
      <c r="G169" s="418"/>
    </row>
    <row r="170" spans="1:7" s="229" customFormat="1" outlineLevel="1" x14ac:dyDescent="0.25">
      <c r="A170" s="304">
        <v>500263</v>
      </c>
      <c r="B170" s="458" t="s">
        <v>3760</v>
      </c>
      <c r="C170" s="457">
        <v>9.75</v>
      </c>
      <c r="D170" s="419"/>
      <c r="E170" s="418"/>
      <c r="F170" s="418"/>
      <c r="G170" s="418"/>
    </row>
    <row r="171" spans="1:7" s="229" customFormat="1" outlineLevel="1" x14ac:dyDescent="0.25">
      <c r="A171" s="489"/>
      <c r="B171" s="488" t="s">
        <v>3759</v>
      </c>
      <c r="C171" s="487"/>
      <c r="D171" s="419"/>
      <c r="E171" s="418"/>
      <c r="F171" s="418"/>
      <c r="G171" s="418"/>
    </row>
    <row r="172" spans="1:7" s="229" customFormat="1" outlineLevel="1" x14ac:dyDescent="0.25">
      <c r="A172" s="494">
        <v>500236</v>
      </c>
      <c r="B172" s="491" t="s">
        <v>3758</v>
      </c>
      <c r="C172" s="426">
        <v>0.11570000000000001</v>
      </c>
      <c r="D172" s="419"/>
      <c r="E172" s="418"/>
      <c r="F172" s="418"/>
      <c r="G172" s="418"/>
    </row>
    <row r="173" spans="1:7" s="229" customFormat="1" outlineLevel="1" x14ac:dyDescent="0.25">
      <c r="A173" s="486">
        <v>500237</v>
      </c>
      <c r="B173" s="493" t="s">
        <v>3757</v>
      </c>
      <c r="C173" s="428">
        <v>0.12740000000000001</v>
      </c>
      <c r="D173" s="419"/>
      <c r="E173" s="418"/>
      <c r="F173" s="418"/>
      <c r="G173" s="418"/>
    </row>
    <row r="174" spans="1:7" s="229" customFormat="1" outlineLevel="1" x14ac:dyDescent="0.25">
      <c r="A174" s="494">
        <v>500238</v>
      </c>
      <c r="B174" s="491" t="s">
        <v>3756</v>
      </c>
      <c r="C174" s="426">
        <v>0.18460000000000001</v>
      </c>
      <c r="D174" s="419"/>
      <c r="E174" s="418"/>
      <c r="F174" s="418"/>
      <c r="G174" s="418"/>
    </row>
    <row r="175" spans="1:7" s="229" customFormat="1" outlineLevel="1" x14ac:dyDescent="0.25">
      <c r="A175" s="486">
        <v>500239</v>
      </c>
      <c r="B175" s="493" t="s">
        <v>3755</v>
      </c>
      <c r="C175" s="428">
        <v>0.24440000000000001</v>
      </c>
      <c r="D175" s="419"/>
      <c r="E175" s="418"/>
      <c r="F175" s="418"/>
      <c r="G175" s="418"/>
    </row>
    <row r="176" spans="1:7" s="229" customFormat="1" outlineLevel="1" x14ac:dyDescent="0.25">
      <c r="A176" s="494">
        <v>500240</v>
      </c>
      <c r="B176" s="491" t="s">
        <v>3754</v>
      </c>
      <c r="C176" s="426">
        <v>0.30680000000000002</v>
      </c>
      <c r="D176" s="419"/>
      <c r="E176" s="418"/>
      <c r="F176" s="418"/>
      <c r="G176" s="418"/>
    </row>
    <row r="177" spans="1:7" s="229" customFormat="1" outlineLevel="1" x14ac:dyDescent="0.25">
      <c r="A177" s="486">
        <v>500241</v>
      </c>
      <c r="B177" s="493" t="s">
        <v>3753</v>
      </c>
      <c r="C177" s="428">
        <v>0.42640000000000006</v>
      </c>
      <c r="D177" s="419"/>
      <c r="E177" s="418"/>
      <c r="F177" s="418"/>
      <c r="G177" s="418"/>
    </row>
    <row r="178" spans="1:7" s="229" customFormat="1" outlineLevel="1" x14ac:dyDescent="0.25">
      <c r="A178" s="494">
        <v>500242</v>
      </c>
      <c r="B178" s="491" t="s">
        <v>3752</v>
      </c>
      <c r="C178" s="426">
        <v>0.58240000000000003</v>
      </c>
      <c r="D178" s="419"/>
      <c r="E178" s="418"/>
      <c r="F178" s="418"/>
      <c r="G178" s="418"/>
    </row>
    <row r="179" spans="1:7" s="229" customFormat="1" outlineLevel="1" x14ac:dyDescent="0.25">
      <c r="A179" s="486">
        <v>500243</v>
      </c>
      <c r="B179" s="493" t="s">
        <v>3751</v>
      </c>
      <c r="C179" s="428">
        <v>0.71760000000000013</v>
      </c>
      <c r="D179" s="419"/>
      <c r="E179" s="418"/>
      <c r="F179" s="418"/>
      <c r="G179" s="418"/>
    </row>
    <row r="180" spans="1:7" s="229" customFormat="1" outlineLevel="1" x14ac:dyDescent="0.25">
      <c r="A180" s="492">
        <v>500244</v>
      </c>
      <c r="B180" s="491" t="s">
        <v>3750</v>
      </c>
      <c r="C180" s="426">
        <v>0.94640000000000013</v>
      </c>
      <c r="D180" s="419"/>
      <c r="E180" s="418"/>
      <c r="F180" s="418"/>
      <c r="G180" s="418"/>
    </row>
    <row r="181" spans="1:7" s="229" customFormat="1" outlineLevel="1" x14ac:dyDescent="0.25">
      <c r="A181" s="484">
        <v>500245</v>
      </c>
      <c r="B181" s="493" t="s">
        <v>3749</v>
      </c>
      <c r="C181" s="428">
        <v>1.1544000000000001</v>
      </c>
      <c r="D181" s="419"/>
      <c r="E181" s="418"/>
      <c r="F181" s="418"/>
      <c r="G181" s="418"/>
    </row>
    <row r="182" spans="1:7" s="229" customFormat="1" outlineLevel="1" x14ac:dyDescent="0.25">
      <c r="A182" s="492">
        <v>500246</v>
      </c>
      <c r="B182" s="491" t="s">
        <v>3748</v>
      </c>
      <c r="C182" s="426">
        <v>1.4560000000000002</v>
      </c>
      <c r="D182" s="419"/>
      <c r="E182" s="418"/>
      <c r="F182" s="418"/>
      <c r="G182" s="418"/>
    </row>
    <row r="183" spans="1:7" s="229" customFormat="1" x14ac:dyDescent="0.25">
      <c r="A183" s="323"/>
      <c r="B183" s="460" t="s">
        <v>3747</v>
      </c>
      <c r="C183" s="463" t="s">
        <v>2249</v>
      </c>
      <c r="D183" s="419"/>
      <c r="E183" s="418"/>
      <c r="F183" s="418"/>
      <c r="G183" s="418"/>
    </row>
    <row r="184" spans="1:7" s="229" customFormat="1" outlineLevel="1" x14ac:dyDescent="0.25">
      <c r="A184" s="480">
        <v>500270</v>
      </c>
      <c r="B184" s="455" t="s">
        <v>3746</v>
      </c>
      <c r="C184" s="454">
        <v>0.40300000000000002</v>
      </c>
      <c r="D184" s="419"/>
      <c r="E184" s="418"/>
      <c r="F184" s="418"/>
      <c r="G184" s="418"/>
    </row>
    <row r="185" spans="1:7" s="229" customFormat="1" outlineLevel="1" x14ac:dyDescent="0.25">
      <c r="A185" s="490">
        <v>500271</v>
      </c>
      <c r="B185" s="458" t="s">
        <v>3745</v>
      </c>
      <c r="C185" s="457">
        <v>0.48099999999999998</v>
      </c>
      <c r="D185" s="419"/>
      <c r="E185" s="418"/>
      <c r="F185" s="418"/>
      <c r="G185" s="418"/>
    </row>
    <row r="186" spans="1:7" s="229" customFormat="1" outlineLevel="1" x14ac:dyDescent="0.25">
      <c r="A186" s="480">
        <v>500272</v>
      </c>
      <c r="B186" s="455" t="s">
        <v>3744</v>
      </c>
      <c r="C186" s="454">
        <v>0.54600000000000004</v>
      </c>
      <c r="D186" s="419"/>
      <c r="E186" s="418"/>
      <c r="F186" s="418"/>
      <c r="G186" s="418"/>
    </row>
    <row r="187" spans="1:7" s="229" customFormat="1" outlineLevel="1" x14ac:dyDescent="0.25">
      <c r="A187" s="304">
        <v>500273</v>
      </c>
      <c r="B187" s="458" t="s">
        <v>3743</v>
      </c>
      <c r="C187" s="457">
        <v>0.71500000000000008</v>
      </c>
      <c r="D187" s="419"/>
      <c r="E187" s="418"/>
      <c r="F187" s="418"/>
      <c r="G187" s="418"/>
    </row>
    <row r="188" spans="1:7" s="229" customFormat="1" outlineLevel="1" x14ac:dyDescent="0.25">
      <c r="A188" s="480">
        <v>500274</v>
      </c>
      <c r="B188" s="455" t="s">
        <v>3742</v>
      </c>
      <c r="C188" s="454">
        <v>0.93599999999999994</v>
      </c>
      <c r="D188" s="419"/>
      <c r="E188" s="418"/>
      <c r="F188" s="418"/>
      <c r="G188" s="418"/>
    </row>
    <row r="189" spans="1:7" s="229" customFormat="1" outlineLevel="1" x14ac:dyDescent="0.25">
      <c r="A189" s="490">
        <v>500275</v>
      </c>
      <c r="B189" s="458" t="s">
        <v>3741</v>
      </c>
      <c r="C189" s="457">
        <v>1.2090000000000001</v>
      </c>
      <c r="D189" s="419"/>
      <c r="E189" s="418"/>
      <c r="F189" s="418"/>
      <c r="G189" s="418"/>
    </row>
    <row r="190" spans="1:7" s="229" customFormat="1" outlineLevel="1" x14ac:dyDescent="0.25">
      <c r="A190" s="456">
        <v>500276</v>
      </c>
      <c r="B190" s="455" t="s">
        <v>3740</v>
      </c>
      <c r="C190" s="454">
        <v>1.677</v>
      </c>
      <c r="D190" s="419"/>
      <c r="E190" s="418"/>
      <c r="F190" s="418"/>
      <c r="G190" s="418"/>
    </row>
    <row r="191" spans="1:7" s="229" customFormat="1" outlineLevel="1" x14ac:dyDescent="0.25">
      <c r="A191" s="304">
        <v>500277</v>
      </c>
      <c r="B191" s="458" t="s">
        <v>3739</v>
      </c>
      <c r="C191" s="457">
        <v>2.1878048780487807</v>
      </c>
      <c r="D191" s="419"/>
      <c r="E191" s="418"/>
      <c r="F191" s="418"/>
      <c r="G191" s="418"/>
    </row>
    <row r="192" spans="1:7" s="229" customFormat="1" outlineLevel="1" x14ac:dyDescent="0.25">
      <c r="A192" s="456">
        <v>500278</v>
      </c>
      <c r="B192" s="455" t="s">
        <v>3738</v>
      </c>
      <c r="C192" s="454">
        <v>2.7300000000000004</v>
      </c>
      <c r="D192" s="419"/>
      <c r="E192" s="418"/>
      <c r="F192" s="418"/>
      <c r="G192" s="418"/>
    </row>
    <row r="193" spans="1:7" s="229" customFormat="1" outlineLevel="1" x14ac:dyDescent="0.25">
      <c r="A193" s="304">
        <v>500279</v>
      </c>
      <c r="B193" s="458" t="s">
        <v>3737</v>
      </c>
      <c r="C193" s="457">
        <v>3.3800000000000003</v>
      </c>
      <c r="D193" s="419"/>
      <c r="E193" s="418"/>
      <c r="F193" s="418"/>
      <c r="G193" s="418"/>
    </row>
    <row r="194" spans="1:7" s="229" customFormat="1" outlineLevel="1" x14ac:dyDescent="0.25">
      <c r="A194" s="456">
        <v>500280</v>
      </c>
      <c r="B194" s="455" t="s">
        <v>3736</v>
      </c>
      <c r="C194" s="454">
        <v>4.29</v>
      </c>
      <c r="D194" s="419"/>
      <c r="E194" s="418"/>
      <c r="F194" s="418"/>
      <c r="G194" s="418"/>
    </row>
    <row r="195" spans="1:7" s="229" customFormat="1" outlineLevel="1" x14ac:dyDescent="0.25">
      <c r="A195" s="304">
        <v>500281</v>
      </c>
      <c r="B195" s="458" t="s">
        <v>3735</v>
      </c>
      <c r="C195" s="457">
        <v>7.8000000000000007</v>
      </c>
      <c r="D195" s="419"/>
      <c r="E195" s="418"/>
      <c r="F195" s="418"/>
      <c r="G195" s="418"/>
    </row>
    <row r="196" spans="1:7" s="229" customFormat="1" outlineLevel="1" x14ac:dyDescent="0.25">
      <c r="A196" s="456">
        <v>500282</v>
      </c>
      <c r="B196" s="455" t="s">
        <v>3734</v>
      </c>
      <c r="C196" s="454">
        <v>13.91</v>
      </c>
      <c r="D196" s="419"/>
      <c r="E196" s="418"/>
      <c r="F196" s="418"/>
      <c r="G196" s="418"/>
    </row>
    <row r="197" spans="1:7" s="229" customFormat="1" x14ac:dyDescent="0.25">
      <c r="A197" s="323"/>
      <c r="B197" s="460" t="s">
        <v>3733</v>
      </c>
      <c r="C197" s="459" t="s">
        <v>2249</v>
      </c>
      <c r="D197" s="419"/>
      <c r="E197" s="418"/>
      <c r="F197" s="418"/>
      <c r="G197" s="418"/>
    </row>
    <row r="198" spans="1:7" s="229" customFormat="1" outlineLevel="1" x14ac:dyDescent="0.25">
      <c r="A198" s="480">
        <v>500290</v>
      </c>
      <c r="B198" s="455" t="s">
        <v>3732</v>
      </c>
      <c r="C198" s="454">
        <v>5.8499999999999996E-2</v>
      </c>
      <c r="D198" s="419"/>
      <c r="E198" s="418"/>
      <c r="F198" s="418"/>
      <c r="G198" s="418"/>
    </row>
    <row r="199" spans="1:7" s="229" customFormat="1" outlineLevel="1" x14ac:dyDescent="0.25">
      <c r="A199" s="304">
        <v>500291</v>
      </c>
      <c r="B199" s="458" t="s">
        <v>3731</v>
      </c>
      <c r="C199" s="457">
        <v>6.6299999999999998E-2</v>
      </c>
      <c r="D199" s="419"/>
      <c r="E199" s="418"/>
      <c r="F199" s="418"/>
      <c r="G199" s="418"/>
    </row>
    <row r="200" spans="1:7" s="229" customFormat="1" outlineLevel="1" x14ac:dyDescent="0.25">
      <c r="A200" s="480">
        <v>500292</v>
      </c>
      <c r="B200" s="455" t="s">
        <v>3730</v>
      </c>
      <c r="C200" s="454">
        <v>8.0600000000000005E-2</v>
      </c>
      <c r="D200" s="419"/>
      <c r="E200" s="418"/>
      <c r="F200" s="418"/>
      <c r="G200" s="418"/>
    </row>
    <row r="201" spans="1:7" s="229" customFormat="1" outlineLevel="1" x14ac:dyDescent="0.25">
      <c r="A201" s="490">
        <v>500293</v>
      </c>
      <c r="B201" s="458" t="s">
        <v>3729</v>
      </c>
      <c r="C201" s="457">
        <v>0.13</v>
      </c>
      <c r="D201" s="419"/>
      <c r="E201" s="418"/>
      <c r="F201" s="418"/>
      <c r="G201" s="418"/>
    </row>
    <row r="202" spans="1:7" s="229" customFormat="1" outlineLevel="1" x14ac:dyDescent="0.25">
      <c r="A202" s="480">
        <v>500294</v>
      </c>
      <c r="B202" s="455" t="s">
        <v>3728</v>
      </c>
      <c r="C202" s="454">
        <v>0.2060975609756098</v>
      </c>
      <c r="D202" s="419"/>
      <c r="E202" s="418"/>
      <c r="F202" s="418"/>
      <c r="G202" s="418"/>
    </row>
    <row r="203" spans="1:7" s="229" customFormat="1" outlineLevel="1" x14ac:dyDescent="0.25">
      <c r="A203" s="490">
        <v>500295</v>
      </c>
      <c r="B203" s="458" t="s">
        <v>3727</v>
      </c>
      <c r="C203" s="457">
        <v>0.25365853658536591</v>
      </c>
      <c r="D203" s="419"/>
      <c r="E203" s="418"/>
      <c r="F203" s="418"/>
      <c r="G203" s="418"/>
    </row>
    <row r="204" spans="1:7" s="229" customFormat="1" outlineLevel="1" x14ac:dyDescent="0.25">
      <c r="A204" s="480">
        <v>500296</v>
      </c>
      <c r="B204" s="455" t="s">
        <v>3726</v>
      </c>
      <c r="C204" s="454">
        <v>0.34878048780487814</v>
      </c>
      <c r="D204" s="419"/>
      <c r="E204" s="418"/>
      <c r="F204" s="418"/>
      <c r="G204" s="418"/>
    </row>
    <row r="205" spans="1:7" s="229" customFormat="1" outlineLevel="1" x14ac:dyDescent="0.25">
      <c r="A205" s="304">
        <v>500297</v>
      </c>
      <c r="B205" s="458" t="s">
        <v>3725</v>
      </c>
      <c r="C205" s="457">
        <v>0.52317073170731709</v>
      </c>
      <c r="D205" s="419"/>
      <c r="E205" s="418"/>
      <c r="F205" s="418"/>
      <c r="G205" s="418"/>
    </row>
    <row r="206" spans="1:7" s="229" customFormat="1" outlineLevel="1" x14ac:dyDescent="0.25">
      <c r="A206" s="456">
        <v>500298</v>
      </c>
      <c r="B206" s="455" t="s">
        <v>3724</v>
      </c>
      <c r="C206" s="454">
        <v>0.79268292682926844</v>
      </c>
      <c r="D206" s="419"/>
      <c r="E206" s="418"/>
      <c r="F206" s="418"/>
      <c r="G206" s="418"/>
    </row>
    <row r="207" spans="1:7" s="229" customFormat="1" outlineLevel="1" x14ac:dyDescent="0.25">
      <c r="A207" s="304">
        <v>500299</v>
      </c>
      <c r="B207" s="458" t="s">
        <v>3723</v>
      </c>
      <c r="C207" s="457">
        <v>1.131</v>
      </c>
      <c r="D207" s="419"/>
      <c r="E207" s="418"/>
      <c r="F207" s="418"/>
      <c r="G207" s="418"/>
    </row>
    <row r="208" spans="1:7" s="229" customFormat="1" outlineLevel="1" x14ac:dyDescent="0.25">
      <c r="A208" s="456">
        <v>500300</v>
      </c>
      <c r="B208" s="455" t="s">
        <v>3722</v>
      </c>
      <c r="C208" s="454">
        <v>1.6900000000000002</v>
      </c>
      <c r="D208" s="419"/>
      <c r="E208" s="418"/>
      <c r="F208" s="418"/>
      <c r="G208" s="418"/>
    </row>
    <row r="209" spans="1:7" s="229" customFormat="1" outlineLevel="1" x14ac:dyDescent="0.25">
      <c r="A209" s="304">
        <v>500301</v>
      </c>
      <c r="B209" s="458" t="s">
        <v>3721</v>
      </c>
      <c r="C209" s="457">
        <v>2.2749999999999999</v>
      </c>
      <c r="D209" s="419"/>
      <c r="E209" s="418"/>
      <c r="F209" s="418"/>
      <c r="G209" s="418"/>
    </row>
    <row r="210" spans="1:7" s="229" customFormat="1" outlineLevel="1" x14ac:dyDescent="0.25">
      <c r="A210" s="456">
        <v>500302</v>
      </c>
      <c r="B210" s="455" t="s">
        <v>3720</v>
      </c>
      <c r="C210" s="454">
        <v>2.7949999999999999</v>
      </c>
      <c r="D210" s="419"/>
      <c r="E210" s="418"/>
      <c r="F210" s="418"/>
      <c r="G210" s="418"/>
    </row>
    <row r="211" spans="1:7" s="229" customFormat="1" outlineLevel="1" x14ac:dyDescent="0.25">
      <c r="A211" s="304">
        <v>500303</v>
      </c>
      <c r="B211" s="458" t="s">
        <v>3719</v>
      </c>
      <c r="C211" s="457">
        <v>3.9000000000000004</v>
      </c>
      <c r="D211" s="419"/>
      <c r="E211" s="418"/>
      <c r="F211" s="418"/>
      <c r="G211" s="418"/>
    </row>
    <row r="212" spans="1:7" s="229" customFormat="1" outlineLevel="1" x14ac:dyDescent="0.25">
      <c r="A212" s="456">
        <v>500304</v>
      </c>
      <c r="B212" s="455" t="s">
        <v>3718</v>
      </c>
      <c r="C212" s="454">
        <v>4.9399999999999995</v>
      </c>
      <c r="D212" s="419"/>
      <c r="E212" s="418"/>
      <c r="F212" s="418"/>
      <c r="G212" s="418"/>
    </row>
    <row r="213" spans="1:7" s="229" customFormat="1" outlineLevel="1" x14ac:dyDescent="0.25">
      <c r="A213" s="304">
        <v>500305</v>
      </c>
      <c r="B213" s="458" t="s">
        <v>3717</v>
      </c>
      <c r="C213" s="457">
        <v>7.8000000000000007</v>
      </c>
      <c r="D213" s="419"/>
      <c r="E213" s="418"/>
      <c r="F213" s="418"/>
      <c r="G213" s="418"/>
    </row>
    <row r="214" spans="1:7" s="229" customFormat="1" outlineLevel="1" x14ac:dyDescent="0.25">
      <c r="A214" s="456">
        <v>500305</v>
      </c>
      <c r="B214" s="455" t="s">
        <v>3716</v>
      </c>
      <c r="C214" s="454">
        <v>0</v>
      </c>
      <c r="D214" s="419"/>
      <c r="E214" s="418"/>
      <c r="F214" s="418"/>
      <c r="G214" s="418"/>
    </row>
    <row r="215" spans="1:7" s="229" customFormat="1" outlineLevel="1" x14ac:dyDescent="0.25">
      <c r="A215" s="304">
        <v>500305</v>
      </c>
      <c r="B215" s="458" t="s">
        <v>3715</v>
      </c>
      <c r="C215" s="457">
        <v>0</v>
      </c>
      <c r="D215" s="419"/>
      <c r="E215" s="418"/>
      <c r="F215" s="418"/>
      <c r="G215" s="418"/>
    </row>
    <row r="216" spans="1:7" s="229" customFormat="1" outlineLevel="1" x14ac:dyDescent="0.25">
      <c r="A216" s="489"/>
      <c r="B216" s="488" t="s">
        <v>3714</v>
      </c>
      <c r="C216" s="487"/>
      <c r="D216" s="419"/>
      <c r="E216" s="418"/>
      <c r="F216" s="418"/>
      <c r="G216" s="418"/>
    </row>
    <row r="217" spans="1:7" s="229" customFormat="1" outlineLevel="1" x14ac:dyDescent="0.25">
      <c r="A217" s="485">
        <v>501320</v>
      </c>
      <c r="B217" s="481" t="s">
        <v>3713</v>
      </c>
      <c r="C217" s="426">
        <v>0.66170000000000007</v>
      </c>
      <c r="D217" s="419"/>
      <c r="E217" s="418"/>
      <c r="F217" s="418"/>
      <c r="G217" s="418"/>
    </row>
    <row r="218" spans="1:7" s="229" customFormat="1" outlineLevel="1" x14ac:dyDescent="0.25">
      <c r="A218" s="486">
        <v>501321</v>
      </c>
      <c r="B218" s="483" t="s">
        <v>3712</v>
      </c>
      <c r="C218" s="428">
        <v>0.71760000000000013</v>
      </c>
      <c r="D218" s="419"/>
      <c r="E218" s="418"/>
      <c r="F218" s="418"/>
      <c r="G218" s="418"/>
    </row>
    <row r="219" spans="1:7" s="229" customFormat="1" outlineLevel="1" x14ac:dyDescent="0.25">
      <c r="A219" s="485">
        <v>501322</v>
      </c>
      <c r="B219" s="481" t="s">
        <v>3711</v>
      </c>
      <c r="C219" s="426">
        <v>0.98150000000000004</v>
      </c>
      <c r="D219" s="419"/>
      <c r="E219" s="418"/>
      <c r="F219" s="418"/>
      <c r="G219" s="418"/>
    </row>
    <row r="220" spans="1:7" s="229" customFormat="1" outlineLevel="1" x14ac:dyDescent="0.25">
      <c r="A220" s="484">
        <v>501323</v>
      </c>
      <c r="B220" s="483" t="s">
        <v>3710</v>
      </c>
      <c r="C220" s="428">
        <v>1.2259</v>
      </c>
      <c r="D220" s="419"/>
      <c r="E220" s="418"/>
      <c r="F220" s="418"/>
      <c r="G220" s="418"/>
    </row>
    <row r="221" spans="1:7" s="229" customFormat="1" outlineLevel="1" x14ac:dyDescent="0.25">
      <c r="A221" s="482">
        <v>501324</v>
      </c>
      <c r="B221" s="481" t="s">
        <v>3709</v>
      </c>
      <c r="C221" s="426">
        <v>1.7160000000000002</v>
      </c>
      <c r="D221" s="419"/>
      <c r="E221" s="418"/>
      <c r="F221" s="418"/>
      <c r="G221" s="418"/>
    </row>
    <row r="222" spans="1:7" s="229" customFormat="1" outlineLevel="1" x14ac:dyDescent="0.25">
      <c r="A222" s="484">
        <v>501325</v>
      </c>
      <c r="B222" s="483" t="s">
        <v>3708</v>
      </c>
      <c r="C222" s="428">
        <v>2.3816000000000002</v>
      </c>
      <c r="D222" s="419"/>
      <c r="E222" s="418"/>
      <c r="F222" s="418"/>
      <c r="G222" s="418"/>
    </row>
    <row r="223" spans="1:7" s="229" customFormat="1" outlineLevel="1" x14ac:dyDescent="0.25">
      <c r="A223" s="482">
        <v>501326</v>
      </c>
      <c r="B223" s="481" t="s">
        <v>3707</v>
      </c>
      <c r="C223" s="426">
        <v>3.2617000000000007</v>
      </c>
      <c r="D223" s="419"/>
      <c r="E223" s="418"/>
      <c r="F223" s="418"/>
      <c r="G223" s="418"/>
    </row>
    <row r="224" spans="1:7" s="229" customFormat="1" outlineLevel="1" x14ac:dyDescent="0.25">
      <c r="A224" s="484">
        <v>501327</v>
      </c>
      <c r="B224" s="483" t="s">
        <v>3706</v>
      </c>
      <c r="C224" s="428">
        <v>4.4135</v>
      </c>
      <c r="D224" s="419"/>
      <c r="E224" s="418"/>
      <c r="F224" s="418"/>
      <c r="G224" s="418"/>
    </row>
    <row r="225" spans="1:7" s="229" customFormat="1" outlineLevel="1" x14ac:dyDescent="0.25">
      <c r="A225" s="482">
        <v>501328</v>
      </c>
      <c r="B225" s="481" t="s">
        <v>3705</v>
      </c>
      <c r="C225" s="426">
        <v>5.3638000000000003</v>
      </c>
      <c r="D225" s="419"/>
      <c r="E225" s="418"/>
      <c r="F225" s="418"/>
      <c r="G225" s="418"/>
    </row>
    <row r="226" spans="1:7" s="229" customFormat="1" outlineLevel="1" x14ac:dyDescent="0.25">
      <c r="A226" s="484">
        <v>501329</v>
      </c>
      <c r="B226" s="483" t="s">
        <v>3704</v>
      </c>
      <c r="C226" s="428">
        <v>7.0317000000000007</v>
      </c>
      <c r="D226" s="419"/>
      <c r="E226" s="418"/>
      <c r="F226" s="418"/>
      <c r="G226" s="418"/>
    </row>
    <row r="227" spans="1:7" s="229" customFormat="1" outlineLevel="1" x14ac:dyDescent="0.25">
      <c r="A227" s="482">
        <v>501330</v>
      </c>
      <c r="B227" s="481" t="s">
        <v>3703</v>
      </c>
      <c r="C227" s="426">
        <v>9.4158999999999988</v>
      </c>
      <c r="D227" s="419"/>
      <c r="E227" s="418"/>
      <c r="F227" s="418"/>
      <c r="G227" s="418"/>
    </row>
    <row r="228" spans="1:7" s="229" customFormat="1" outlineLevel="1" x14ac:dyDescent="0.25">
      <c r="A228" s="323"/>
      <c r="B228" s="460" t="s">
        <v>3702</v>
      </c>
      <c r="C228" s="463" t="s">
        <v>2249</v>
      </c>
      <c r="D228" s="419"/>
      <c r="E228" s="418"/>
      <c r="F228" s="418"/>
      <c r="G228" s="418"/>
    </row>
    <row r="229" spans="1:7" s="229" customFormat="1" outlineLevel="1" x14ac:dyDescent="0.25">
      <c r="A229" s="480">
        <v>500320</v>
      </c>
      <c r="B229" s="455" t="s">
        <v>3701</v>
      </c>
      <c r="C229" s="454">
        <v>0.19</v>
      </c>
      <c r="D229" s="419"/>
      <c r="E229" s="418"/>
      <c r="F229" s="418"/>
      <c r="G229" s="418"/>
    </row>
    <row r="230" spans="1:7" s="229" customFormat="1" outlineLevel="1" x14ac:dyDescent="0.25">
      <c r="A230" s="304">
        <v>500321</v>
      </c>
      <c r="B230" s="458" t="s">
        <v>3700</v>
      </c>
      <c r="C230" s="457">
        <v>0.19500000000000001</v>
      </c>
      <c r="D230" s="419"/>
      <c r="E230" s="418"/>
      <c r="F230" s="418"/>
      <c r="G230" s="418"/>
    </row>
    <row r="231" spans="1:7" s="229" customFormat="1" outlineLevel="1" x14ac:dyDescent="0.25">
      <c r="A231" s="456">
        <v>500322</v>
      </c>
      <c r="B231" s="455" t="s">
        <v>3699</v>
      </c>
      <c r="C231" s="454">
        <v>0.23</v>
      </c>
      <c r="D231" s="419"/>
      <c r="E231" s="418"/>
      <c r="F231" s="418"/>
      <c r="G231" s="418"/>
    </row>
    <row r="232" spans="1:7" s="229" customFormat="1" outlineLevel="1" x14ac:dyDescent="0.25">
      <c r="A232" s="304">
        <v>500323</v>
      </c>
      <c r="B232" s="458" t="s">
        <v>3698</v>
      </c>
      <c r="C232" s="457">
        <v>0.33</v>
      </c>
      <c r="D232" s="419"/>
      <c r="E232" s="418"/>
      <c r="F232" s="418"/>
      <c r="G232" s="418"/>
    </row>
    <row r="233" spans="1:7" s="229" customFormat="1" outlineLevel="1" x14ac:dyDescent="0.25">
      <c r="A233" s="456">
        <v>500324</v>
      </c>
      <c r="B233" s="455" t="s">
        <v>3697</v>
      </c>
      <c r="C233" s="454">
        <v>0.48</v>
      </c>
      <c r="D233" s="419"/>
      <c r="E233" s="418"/>
      <c r="F233" s="418"/>
      <c r="G233" s="418"/>
    </row>
    <row r="234" spans="1:7" s="229" customFormat="1" outlineLevel="1" x14ac:dyDescent="0.25">
      <c r="A234" s="304">
        <v>500325</v>
      </c>
      <c r="B234" s="458" t="s">
        <v>3696</v>
      </c>
      <c r="C234" s="457">
        <v>0.64</v>
      </c>
      <c r="D234" s="419"/>
      <c r="E234" s="418"/>
      <c r="F234" s="418"/>
      <c r="G234" s="418"/>
    </row>
    <row r="235" spans="1:7" s="229" customFormat="1" outlineLevel="1" x14ac:dyDescent="0.25">
      <c r="A235" s="456">
        <v>500326</v>
      </c>
      <c r="B235" s="455" t="s">
        <v>3695</v>
      </c>
      <c r="C235" s="454">
        <v>0.82</v>
      </c>
      <c r="D235" s="419"/>
      <c r="E235" s="418"/>
      <c r="F235" s="418"/>
      <c r="G235" s="418"/>
    </row>
    <row r="236" spans="1:7" s="229" customFormat="1" outlineLevel="1" x14ac:dyDescent="0.25">
      <c r="A236" s="304">
        <v>500327</v>
      </c>
      <c r="B236" s="458" t="s">
        <v>3694</v>
      </c>
      <c r="C236" s="457">
        <v>1.03</v>
      </c>
      <c r="D236" s="419"/>
      <c r="E236" s="418"/>
      <c r="F236" s="418"/>
      <c r="G236" s="418"/>
    </row>
    <row r="237" spans="1:7" s="229" customFormat="1" outlineLevel="1" x14ac:dyDescent="0.25">
      <c r="A237" s="456">
        <v>500328</v>
      </c>
      <c r="B237" s="455" t="s">
        <v>3693</v>
      </c>
      <c r="C237" s="454">
        <v>1.24</v>
      </c>
      <c r="D237" s="419"/>
      <c r="E237" s="418"/>
      <c r="F237" s="418"/>
      <c r="G237" s="418"/>
    </row>
    <row r="238" spans="1:7" s="229" customFormat="1" outlineLevel="1" x14ac:dyDescent="0.25">
      <c r="A238" s="304">
        <v>500329</v>
      </c>
      <c r="B238" s="458" t="s">
        <v>3692</v>
      </c>
      <c r="C238" s="457">
        <v>1.4</v>
      </c>
      <c r="D238" s="419"/>
      <c r="E238" s="418"/>
      <c r="F238" s="418"/>
      <c r="G238" s="418"/>
    </row>
    <row r="239" spans="1:7" s="229" customFormat="1" outlineLevel="1" x14ac:dyDescent="0.25">
      <c r="A239" s="456">
        <v>500330</v>
      </c>
      <c r="B239" s="455" t="s">
        <v>3691</v>
      </c>
      <c r="C239" s="454">
        <v>1.78</v>
      </c>
      <c r="D239" s="419"/>
      <c r="E239" s="418"/>
      <c r="F239" s="418"/>
      <c r="G239" s="418"/>
    </row>
    <row r="240" spans="1:7" s="229" customFormat="1" outlineLevel="1" x14ac:dyDescent="0.25">
      <c r="A240" s="304">
        <v>500331</v>
      </c>
      <c r="B240" s="458" t="s">
        <v>3690</v>
      </c>
      <c r="C240" s="457">
        <v>4.8099999999999996</v>
      </c>
      <c r="D240" s="419"/>
      <c r="E240" s="418"/>
      <c r="F240" s="418"/>
      <c r="G240" s="418"/>
    </row>
    <row r="241" spans="1:7" s="229" customFormat="1" outlineLevel="1" x14ac:dyDescent="0.25">
      <c r="A241" s="456">
        <v>500332</v>
      </c>
      <c r="B241" s="455" t="s">
        <v>3689</v>
      </c>
      <c r="C241" s="454">
        <v>7.41</v>
      </c>
      <c r="D241" s="419"/>
      <c r="E241" s="418"/>
      <c r="F241" s="418"/>
      <c r="G241" s="418"/>
    </row>
    <row r="242" spans="1:7" s="229" customFormat="1" outlineLevel="1" x14ac:dyDescent="0.25">
      <c r="A242" s="479"/>
      <c r="B242" s="478" t="s">
        <v>3688</v>
      </c>
      <c r="C242" s="477"/>
      <c r="D242" s="419"/>
      <c r="E242" s="418"/>
      <c r="F242" s="418"/>
      <c r="G242" s="418"/>
    </row>
    <row r="243" spans="1:7" s="229" customFormat="1" outlineLevel="1" x14ac:dyDescent="0.25">
      <c r="A243" s="474">
        <v>501300</v>
      </c>
      <c r="B243" s="473" t="s">
        <v>3687</v>
      </c>
      <c r="C243" s="426">
        <v>0.15079999999999999</v>
      </c>
      <c r="D243" s="419"/>
      <c r="E243" s="418"/>
      <c r="F243" s="418"/>
      <c r="G243" s="418"/>
    </row>
    <row r="244" spans="1:7" s="229" customFormat="1" outlineLevel="1" x14ac:dyDescent="0.25">
      <c r="A244" s="476">
        <v>501301</v>
      </c>
      <c r="B244" s="471" t="s">
        <v>3686</v>
      </c>
      <c r="C244" s="428">
        <v>0.16120000000000001</v>
      </c>
      <c r="D244" s="419"/>
      <c r="E244" s="418"/>
      <c r="F244" s="418"/>
      <c r="G244" s="418"/>
    </row>
    <row r="245" spans="1:7" s="229" customFormat="1" outlineLevel="1" x14ac:dyDescent="0.25">
      <c r="A245" s="475">
        <v>501302</v>
      </c>
      <c r="B245" s="473" t="s">
        <v>3685</v>
      </c>
      <c r="C245" s="426">
        <v>0.18720000000000003</v>
      </c>
      <c r="D245" s="419"/>
      <c r="E245" s="418"/>
      <c r="F245" s="418"/>
      <c r="G245" s="418"/>
    </row>
    <row r="246" spans="1:7" s="229" customFormat="1" outlineLevel="1" x14ac:dyDescent="0.25">
      <c r="A246" s="476">
        <v>501303</v>
      </c>
      <c r="B246" s="471" t="s">
        <v>3684</v>
      </c>
      <c r="C246" s="428">
        <v>0.26</v>
      </c>
      <c r="D246" s="419"/>
      <c r="E246" s="418"/>
      <c r="F246" s="418"/>
      <c r="G246" s="418"/>
    </row>
    <row r="247" spans="1:7" s="229" customFormat="1" outlineLevel="1" x14ac:dyDescent="0.25">
      <c r="A247" s="475">
        <v>501304</v>
      </c>
      <c r="B247" s="473" t="s">
        <v>3683</v>
      </c>
      <c r="C247" s="426">
        <v>0.38480000000000009</v>
      </c>
      <c r="F247" s="418"/>
      <c r="G247" s="418"/>
    </row>
    <row r="248" spans="1:7" s="229" customFormat="1" outlineLevel="1" x14ac:dyDescent="0.25">
      <c r="A248" s="472">
        <v>501305</v>
      </c>
      <c r="B248" s="471" t="s">
        <v>3682</v>
      </c>
      <c r="C248" s="428">
        <v>0.50960000000000005</v>
      </c>
      <c r="F248" s="418"/>
      <c r="G248" s="418"/>
    </row>
    <row r="249" spans="1:7" s="229" customFormat="1" outlineLevel="1" x14ac:dyDescent="0.25">
      <c r="A249" s="474">
        <v>501306</v>
      </c>
      <c r="B249" s="473" t="s">
        <v>3681</v>
      </c>
      <c r="C249" s="426">
        <v>0.6552</v>
      </c>
      <c r="F249" s="418"/>
      <c r="G249" s="418"/>
    </row>
    <row r="250" spans="1:7" s="229" customFormat="1" outlineLevel="1" x14ac:dyDescent="0.25">
      <c r="A250" s="472">
        <v>501307</v>
      </c>
      <c r="B250" s="471" t="s">
        <v>3680</v>
      </c>
      <c r="C250" s="428">
        <v>0.8216</v>
      </c>
      <c r="F250" s="418"/>
      <c r="G250" s="418"/>
    </row>
    <row r="251" spans="1:7" s="229" customFormat="1" outlineLevel="1" x14ac:dyDescent="0.25">
      <c r="A251" s="474">
        <v>501308</v>
      </c>
      <c r="B251" s="473" t="s">
        <v>3679</v>
      </c>
      <c r="C251" s="426">
        <v>0.9880000000000001</v>
      </c>
      <c r="F251" s="418"/>
      <c r="G251" s="418"/>
    </row>
    <row r="252" spans="1:7" s="229" customFormat="1" outlineLevel="1" x14ac:dyDescent="0.25">
      <c r="A252" s="472">
        <v>501309</v>
      </c>
      <c r="B252" s="471" t="s">
        <v>3678</v>
      </c>
      <c r="C252" s="428">
        <v>1.1232</v>
      </c>
      <c r="F252" s="418"/>
      <c r="G252" s="418"/>
    </row>
    <row r="253" spans="1:7" s="229" customFormat="1" outlineLevel="1" x14ac:dyDescent="0.25">
      <c r="A253" s="474">
        <v>501310</v>
      </c>
      <c r="B253" s="473" t="s">
        <v>3677</v>
      </c>
      <c r="C253" s="426">
        <v>1.4248000000000001</v>
      </c>
      <c r="F253" s="418"/>
      <c r="G253" s="418"/>
    </row>
    <row r="254" spans="1:7" s="229" customFormat="1" outlineLevel="1" x14ac:dyDescent="0.25">
      <c r="A254" s="472">
        <v>501312</v>
      </c>
      <c r="B254" s="471" t="s">
        <v>3676</v>
      </c>
      <c r="C254" s="428">
        <v>5.9280000000000008</v>
      </c>
      <c r="F254" s="418"/>
      <c r="G254" s="418"/>
    </row>
    <row r="255" spans="1:7" s="229" customFormat="1" x14ac:dyDescent="0.25">
      <c r="A255" s="323"/>
      <c r="B255" s="460" t="s">
        <v>3675</v>
      </c>
      <c r="C255" s="459" t="s">
        <v>2503</v>
      </c>
      <c r="D255" s="419"/>
      <c r="E255" s="418"/>
      <c r="F255" s="418"/>
      <c r="G255" s="418"/>
    </row>
    <row r="256" spans="1:7" s="229" customFormat="1" outlineLevel="1" x14ac:dyDescent="0.25">
      <c r="A256" s="456">
        <v>500350</v>
      </c>
      <c r="B256" s="455" t="s">
        <v>3674</v>
      </c>
      <c r="C256" s="454">
        <v>1.56</v>
      </c>
      <c r="D256" s="419"/>
      <c r="E256" s="418"/>
      <c r="F256" s="418"/>
      <c r="G256" s="418"/>
    </row>
    <row r="257" spans="1:7" s="229" customFormat="1" outlineLevel="1" x14ac:dyDescent="0.25">
      <c r="A257" s="304">
        <v>500354</v>
      </c>
      <c r="B257" s="458" t="s">
        <v>3673</v>
      </c>
      <c r="C257" s="457">
        <v>1.6900000000000002</v>
      </c>
      <c r="D257" s="419"/>
      <c r="E257" s="418"/>
      <c r="F257" s="418"/>
      <c r="G257" s="418"/>
    </row>
    <row r="258" spans="1:7" s="229" customFormat="1" outlineLevel="1" x14ac:dyDescent="0.25">
      <c r="A258" s="456">
        <v>500356</v>
      </c>
      <c r="B258" s="455" t="s">
        <v>3672</v>
      </c>
      <c r="C258" s="454">
        <v>1.8199999999999998</v>
      </c>
      <c r="D258" s="419"/>
      <c r="E258" s="418"/>
      <c r="F258" s="418"/>
      <c r="G258" s="418"/>
    </row>
    <row r="259" spans="1:7" s="229" customFormat="1" outlineLevel="1" x14ac:dyDescent="0.25">
      <c r="A259" s="304">
        <v>500357</v>
      </c>
      <c r="B259" s="458" t="s">
        <v>3671</v>
      </c>
      <c r="C259" s="457">
        <v>2.7300000000000004</v>
      </c>
      <c r="D259" s="419"/>
      <c r="E259" s="418"/>
      <c r="F259" s="418"/>
      <c r="G259" s="418"/>
    </row>
    <row r="260" spans="1:7" s="229" customFormat="1" outlineLevel="1" x14ac:dyDescent="0.25">
      <c r="A260" s="456">
        <v>500358</v>
      </c>
      <c r="B260" s="455" t="s">
        <v>3670</v>
      </c>
      <c r="C260" s="454">
        <v>3.12</v>
      </c>
      <c r="D260" s="419"/>
      <c r="E260" s="418"/>
      <c r="F260" s="418"/>
      <c r="G260" s="418"/>
    </row>
    <row r="261" spans="1:7" s="229" customFormat="1" outlineLevel="1" x14ac:dyDescent="0.25">
      <c r="A261" s="304">
        <v>500359</v>
      </c>
      <c r="B261" s="458" t="s">
        <v>3669</v>
      </c>
      <c r="C261" s="457">
        <v>3.77</v>
      </c>
      <c r="D261" s="419"/>
      <c r="E261" s="418"/>
      <c r="F261" s="418"/>
      <c r="G261" s="418"/>
    </row>
    <row r="262" spans="1:7" s="229" customFormat="1" outlineLevel="1" x14ac:dyDescent="0.25">
      <c r="A262" s="456">
        <v>500360</v>
      </c>
      <c r="B262" s="455" t="s">
        <v>3668</v>
      </c>
      <c r="C262" s="454">
        <v>1.6900000000000002</v>
      </c>
      <c r="D262" s="419"/>
      <c r="E262" s="418"/>
      <c r="F262" s="418"/>
      <c r="G262" s="418"/>
    </row>
    <row r="263" spans="1:7" s="229" customFormat="1" outlineLevel="1" x14ac:dyDescent="0.25">
      <c r="A263" s="304">
        <v>500364</v>
      </c>
      <c r="B263" s="458" t="s">
        <v>3667</v>
      </c>
      <c r="C263" s="457">
        <v>1.8199999999999998</v>
      </c>
      <c r="D263" s="419"/>
      <c r="E263" s="418"/>
      <c r="F263" s="418"/>
      <c r="G263" s="418"/>
    </row>
    <row r="264" spans="1:7" s="229" customFormat="1" outlineLevel="1" x14ac:dyDescent="0.25">
      <c r="A264" s="456">
        <v>500366</v>
      </c>
      <c r="B264" s="455" t="s">
        <v>3666</v>
      </c>
      <c r="C264" s="454">
        <v>2.08</v>
      </c>
      <c r="D264" s="419"/>
      <c r="E264" s="418"/>
      <c r="F264" s="418"/>
      <c r="G264" s="418"/>
    </row>
    <row r="265" spans="1:7" s="229" customFormat="1" outlineLevel="1" x14ac:dyDescent="0.25">
      <c r="A265" s="304">
        <v>500367</v>
      </c>
      <c r="B265" s="458" t="s">
        <v>3665</v>
      </c>
      <c r="C265" s="457">
        <v>3.25</v>
      </c>
      <c r="D265" s="419"/>
      <c r="E265" s="418"/>
      <c r="F265" s="418"/>
      <c r="G265" s="418"/>
    </row>
    <row r="266" spans="1:7" s="229" customFormat="1" outlineLevel="1" x14ac:dyDescent="0.25">
      <c r="A266" s="456">
        <v>500368</v>
      </c>
      <c r="B266" s="455" t="s">
        <v>3664</v>
      </c>
      <c r="C266" s="454">
        <v>3.3800000000000003</v>
      </c>
      <c r="D266" s="419"/>
      <c r="E266" s="418"/>
      <c r="F266" s="418"/>
      <c r="G266" s="418"/>
    </row>
    <row r="267" spans="1:7" s="229" customFormat="1" outlineLevel="1" x14ac:dyDescent="0.25">
      <c r="A267" s="304">
        <v>500369</v>
      </c>
      <c r="B267" s="458" t="s">
        <v>3663</v>
      </c>
      <c r="C267" s="457">
        <v>4.16</v>
      </c>
      <c r="D267" s="419"/>
      <c r="E267" s="418"/>
      <c r="F267" s="418"/>
      <c r="G267" s="418"/>
    </row>
    <row r="268" spans="1:7" s="229" customFormat="1" outlineLevel="1" x14ac:dyDescent="0.25">
      <c r="A268" s="456">
        <v>500370</v>
      </c>
      <c r="B268" s="455" t="s">
        <v>3662</v>
      </c>
      <c r="C268" s="454">
        <v>4.16</v>
      </c>
      <c r="D268" s="419"/>
      <c r="E268" s="418"/>
      <c r="F268" s="418"/>
      <c r="G268" s="418"/>
    </row>
    <row r="269" spans="1:7" s="229" customFormat="1" outlineLevel="1" x14ac:dyDescent="0.25">
      <c r="A269" s="304">
        <v>500371</v>
      </c>
      <c r="B269" s="458" t="s">
        <v>3661</v>
      </c>
      <c r="C269" s="457">
        <v>4.29</v>
      </c>
      <c r="D269" s="419"/>
      <c r="E269" s="418"/>
      <c r="F269" s="418"/>
      <c r="G269" s="418"/>
    </row>
    <row r="270" spans="1:7" s="229" customFormat="1" outlineLevel="1" x14ac:dyDescent="0.25">
      <c r="A270" s="456">
        <v>500373</v>
      </c>
      <c r="B270" s="455" t="s">
        <v>3660</v>
      </c>
      <c r="C270" s="454">
        <v>5.07</v>
      </c>
      <c r="D270" s="419"/>
      <c r="E270" s="418"/>
      <c r="F270" s="418"/>
      <c r="G270" s="418"/>
    </row>
    <row r="271" spans="1:7" s="229" customFormat="1" outlineLevel="1" x14ac:dyDescent="0.25">
      <c r="A271" s="304">
        <v>500375</v>
      </c>
      <c r="B271" s="458" t="s">
        <v>3659</v>
      </c>
      <c r="C271" s="457">
        <v>3.9000000000000004</v>
      </c>
      <c r="D271" s="419"/>
      <c r="E271" s="418"/>
      <c r="F271" s="418"/>
      <c r="G271" s="418"/>
    </row>
    <row r="272" spans="1:7" s="229" customFormat="1" outlineLevel="1" x14ac:dyDescent="0.25">
      <c r="A272" s="456">
        <v>500377</v>
      </c>
      <c r="B272" s="455" t="s">
        <v>3658</v>
      </c>
      <c r="C272" s="454">
        <v>5.4600000000000009</v>
      </c>
      <c r="D272" s="419"/>
      <c r="E272" s="418"/>
      <c r="F272" s="418"/>
      <c r="G272" s="418"/>
    </row>
    <row r="273" spans="1:7" s="229" customFormat="1" outlineLevel="1" x14ac:dyDescent="0.25">
      <c r="A273" s="304">
        <v>500378</v>
      </c>
      <c r="B273" s="458" t="s">
        <v>3657</v>
      </c>
      <c r="C273" s="457">
        <v>5.7200000000000006</v>
      </c>
      <c r="D273" s="419"/>
      <c r="E273" s="418"/>
      <c r="F273" s="418"/>
      <c r="G273" s="418"/>
    </row>
    <row r="274" spans="1:7" s="229" customFormat="1" outlineLevel="1" x14ac:dyDescent="0.25">
      <c r="A274" s="456">
        <v>500379</v>
      </c>
      <c r="B274" s="455" t="s">
        <v>3656</v>
      </c>
      <c r="C274" s="454">
        <v>7.6700000000000008</v>
      </c>
      <c r="D274" s="419"/>
      <c r="E274" s="418"/>
      <c r="F274" s="418"/>
      <c r="G274" s="418"/>
    </row>
    <row r="275" spans="1:7" s="229" customFormat="1" outlineLevel="1" x14ac:dyDescent="0.25">
      <c r="A275" s="304">
        <v>500380</v>
      </c>
      <c r="B275" s="458" t="s">
        <v>3655</v>
      </c>
      <c r="C275" s="457">
        <v>7.8000000000000007</v>
      </c>
      <c r="D275" s="419"/>
      <c r="E275" s="418"/>
      <c r="F275" s="418"/>
      <c r="G275" s="418"/>
    </row>
    <row r="276" spans="1:7" s="229" customFormat="1" outlineLevel="1" x14ac:dyDescent="0.25">
      <c r="A276" s="456">
        <v>500381</v>
      </c>
      <c r="B276" s="455" t="s">
        <v>3654</v>
      </c>
      <c r="C276" s="454">
        <v>10.01</v>
      </c>
      <c r="D276" s="419"/>
      <c r="E276" s="418"/>
      <c r="F276" s="418"/>
      <c r="G276" s="418"/>
    </row>
    <row r="277" spans="1:7" s="229" customFormat="1" x14ac:dyDescent="0.25">
      <c r="A277" s="323"/>
      <c r="B277" s="460" t="s">
        <v>3653</v>
      </c>
      <c r="C277" s="459" t="s">
        <v>2503</v>
      </c>
      <c r="D277" s="418"/>
      <c r="E277" s="418"/>
      <c r="F277" s="418"/>
      <c r="G277" s="418"/>
    </row>
    <row r="278" spans="1:7" s="229" customFormat="1" outlineLevel="1" x14ac:dyDescent="0.25">
      <c r="A278" s="456">
        <v>500390</v>
      </c>
      <c r="B278" s="455" t="s">
        <v>3652</v>
      </c>
      <c r="C278" s="454">
        <v>2.0299999999999998</v>
      </c>
      <c r="D278" s="418"/>
      <c r="E278" s="418"/>
      <c r="F278" s="418"/>
      <c r="G278" s="418"/>
    </row>
    <row r="279" spans="1:7" s="229" customFormat="1" outlineLevel="1" x14ac:dyDescent="0.25">
      <c r="A279" s="304">
        <v>500394</v>
      </c>
      <c r="B279" s="458" t="s">
        <v>3651</v>
      </c>
      <c r="C279" s="457">
        <v>2.09</v>
      </c>
      <c r="D279" s="418"/>
      <c r="E279" s="418"/>
      <c r="F279" s="418"/>
      <c r="G279" s="418"/>
    </row>
    <row r="280" spans="1:7" s="229" customFormat="1" outlineLevel="1" x14ac:dyDescent="0.25">
      <c r="A280" s="456">
        <v>500396</v>
      </c>
      <c r="B280" s="455" t="s">
        <v>3650</v>
      </c>
      <c r="C280" s="454">
        <v>2.2399999999999998</v>
      </c>
      <c r="D280" s="418"/>
      <c r="E280" s="418"/>
      <c r="F280" s="418"/>
      <c r="G280" s="418"/>
    </row>
    <row r="281" spans="1:7" s="229" customFormat="1" outlineLevel="1" x14ac:dyDescent="0.25">
      <c r="A281" s="304">
        <v>500398</v>
      </c>
      <c r="B281" s="458" t="s">
        <v>3649</v>
      </c>
      <c r="C281" s="457">
        <v>3.2199999999999998</v>
      </c>
      <c r="D281" s="418"/>
      <c r="E281" s="418"/>
      <c r="F281" s="418"/>
      <c r="G281" s="418"/>
    </row>
    <row r="282" spans="1:7" s="229" customFormat="1" outlineLevel="1" x14ac:dyDescent="0.25">
      <c r="A282" s="456">
        <v>500399</v>
      </c>
      <c r="B282" s="455" t="s">
        <v>3648</v>
      </c>
      <c r="C282" s="454">
        <v>3.6399999999999997</v>
      </c>
      <c r="D282" s="418"/>
      <c r="E282" s="418"/>
      <c r="F282" s="418"/>
      <c r="G282" s="418"/>
    </row>
    <row r="283" spans="1:7" s="229" customFormat="1" outlineLevel="1" x14ac:dyDescent="0.25">
      <c r="A283" s="304">
        <v>500400</v>
      </c>
      <c r="B283" s="458" t="s">
        <v>3647</v>
      </c>
      <c r="C283" s="457">
        <v>4.6199999999999992</v>
      </c>
      <c r="D283" s="418"/>
      <c r="E283" s="418"/>
      <c r="F283" s="418"/>
      <c r="G283" s="418"/>
    </row>
    <row r="284" spans="1:7" s="229" customFormat="1" outlineLevel="1" x14ac:dyDescent="0.25">
      <c r="A284" s="456">
        <v>500401</v>
      </c>
      <c r="B284" s="455" t="s">
        <v>3646</v>
      </c>
      <c r="C284" s="454">
        <v>5.18</v>
      </c>
      <c r="D284" s="418"/>
      <c r="E284" s="418"/>
      <c r="F284" s="418"/>
      <c r="G284" s="418"/>
    </row>
    <row r="285" spans="1:7" s="229" customFormat="1" outlineLevel="1" x14ac:dyDescent="0.25">
      <c r="A285" s="304">
        <v>500402</v>
      </c>
      <c r="B285" s="458" t="s">
        <v>3645</v>
      </c>
      <c r="C285" s="467">
        <v>2.2400000000000002</v>
      </c>
      <c r="D285" s="418"/>
      <c r="E285" s="418"/>
      <c r="F285" s="418"/>
      <c r="G285" s="418"/>
    </row>
    <row r="286" spans="1:7" s="229" customFormat="1" outlineLevel="1" x14ac:dyDescent="0.25">
      <c r="A286" s="456">
        <v>500406</v>
      </c>
      <c r="B286" s="455" t="s">
        <v>3644</v>
      </c>
      <c r="C286" s="469">
        <v>1.94</v>
      </c>
      <c r="D286" s="418"/>
      <c r="E286" s="418"/>
      <c r="F286" s="418"/>
      <c r="G286" s="418"/>
    </row>
    <row r="287" spans="1:7" s="229" customFormat="1" outlineLevel="1" x14ac:dyDescent="0.25">
      <c r="A287" s="304">
        <v>500408</v>
      </c>
      <c r="B287" s="458" t="s">
        <v>3643</v>
      </c>
      <c r="C287" s="467">
        <v>2.35</v>
      </c>
      <c r="D287" s="418"/>
      <c r="E287" s="418"/>
      <c r="F287" s="418"/>
      <c r="G287" s="418"/>
    </row>
    <row r="288" spans="1:7" s="229" customFormat="1" outlineLevel="1" x14ac:dyDescent="0.25">
      <c r="A288" s="456">
        <v>500410</v>
      </c>
      <c r="B288" s="455" t="s">
        <v>3642</v>
      </c>
      <c r="C288" s="469">
        <v>3.11</v>
      </c>
      <c r="D288" s="418"/>
      <c r="E288" s="418"/>
      <c r="F288" s="418"/>
      <c r="G288" s="418"/>
    </row>
    <row r="289" spans="1:7" s="229" customFormat="1" outlineLevel="1" x14ac:dyDescent="0.25">
      <c r="A289" s="304">
        <v>500411</v>
      </c>
      <c r="B289" s="458" t="s">
        <v>3641</v>
      </c>
      <c r="C289" s="457">
        <v>4.1999999999999993</v>
      </c>
      <c r="D289" s="419"/>
      <c r="E289" s="418"/>
      <c r="F289" s="418"/>
      <c r="G289" s="418"/>
    </row>
    <row r="290" spans="1:7" s="229" customFormat="1" outlineLevel="1" x14ac:dyDescent="0.25">
      <c r="A290" s="456">
        <v>500412</v>
      </c>
      <c r="B290" s="455" t="s">
        <v>3640</v>
      </c>
      <c r="C290" s="454">
        <v>5.04</v>
      </c>
      <c r="D290" s="419"/>
      <c r="E290" s="418"/>
      <c r="F290" s="418"/>
      <c r="G290" s="418"/>
    </row>
    <row r="291" spans="1:7" s="229" customFormat="1" outlineLevel="1" x14ac:dyDescent="0.25">
      <c r="A291" s="304">
        <v>500413</v>
      </c>
      <c r="B291" s="458" t="s">
        <v>3639</v>
      </c>
      <c r="C291" s="457">
        <v>6.02</v>
      </c>
      <c r="D291" s="419"/>
      <c r="E291" s="418"/>
      <c r="F291" s="418"/>
      <c r="G291" s="418"/>
    </row>
    <row r="292" spans="1:7" s="229" customFormat="1" outlineLevel="1" x14ac:dyDescent="0.25">
      <c r="A292" s="456">
        <v>500414</v>
      </c>
      <c r="B292" s="455" t="s">
        <v>3638</v>
      </c>
      <c r="C292" s="454">
        <v>4.4799999999999995</v>
      </c>
      <c r="D292" s="419"/>
      <c r="E292" s="418"/>
      <c r="F292" s="418"/>
      <c r="G292" s="418"/>
    </row>
    <row r="293" spans="1:7" s="229" customFormat="1" outlineLevel="1" x14ac:dyDescent="0.25">
      <c r="A293" s="304">
        <v>500415</v>
      </c>
      <c r="B293" s="458" t="s">
        <v>3637</v>
      </c>
      <c r="C293" s="457">
        <v>6.16</v>
      </c>
      <c r="D293" s="419"/>
      <c r="E293" s="418"/>
      <c r="F293" s="418"/>
      <c r="G293" s="418"/>
    </row>
    <row r="294" spans="1:7" s="229" customFormat="1" outlineLevel="1" x14ac:dyDescent="0.25">
      <c r="A294" s="456">
        <v>500417</v>
      </c>
      <c r="B294" s="455" t="s">
        <v>3636</v>
      </c>
      <c r="C294" s="454">
        <v>6.3</v>
      </c>
      <c r="D294" s="419"/>
      <c r="E294" s="418"/>
      <c r="F294" s="418"/>
      <c r="G294" s="418"/>
    </row>
    <row r="295" spans="1:7" s="229" customFormat="1" outlineLevel="1" x14ac:dyDescent="0.25">
      <c r="A295" s="304">
        <v>500418</v>
      </c>
      <c r="B295" s="458" t="s">
        <v>3635</v>
      </c>
      <c r="C295" s="457">
        <v>7.2799999999999994</v>
      </c>
      <c r="D295" s="419"/>
      <c r="E295" s="418"/>
      <c r="F295" s="418"/>
      <c r="G295" s="418"/>
    </row>
    <row r="296" spans="1:7" s="229" customFormat="1" outlineLevel="1" x14ac:dyDescent="0.25">
      <c r="A296" s="456">
        <v>500419</v>
      </c>
      <c r="B296" s="455" t="s">
        <v>3634</v>
      </c>
      <c r="C296" s="454">
        <v>8.68</v>
      </c>
      <c r="D296" s="419"/>
      <c r="E296" s="418"/>
      <c r="F296" s="418"/>
      <c r="G296" s="418"/>
    </row>
    <row r="297" spans="1:7" s="229" customFormat="1" outlineLevel="1" x14ac:dyDescent="0.25">
      <c r="A297" s="304">
        <v>500420</v>
      </c>
      <c r="B297" s="458" t="s">
        <v>3633</v>
      </c>
      <c r="C297" s="457">
        <v>4.8999999999999995</v>
      </c>
      <c r="D297" s="419"/>
      <c r="E297" s="418"/>
      <c r="F297" s="418"/>
      <c r="G297" s="418"/>
    </row>
    <row r="298" spans="1:7" s="229" customFormat="1" outlineLevel="1" x14ac:dyDescent="0.25">
      <c r="A298" s="456">
        <v>500421</v>
      </c>
      <c r="B298" s="455" t="s">
        <v>3632</v>
      </c>
      <c r="C298" s="454">
        <v>4.34</v>
      </c>
      <c r="D298" s="419"/>
      <c r="E298" s="418"/>
      <c r="F298" s="418"/>
      <c r="G298" s="418"/>
    </row>
    <row r="299" spans="1:7" s="229" customFormat="1" outlineLevel="1" x14ac:dyDescent="0.25">
      <c r="A299" s="304">
        <v>500423</v>
      </c>
      <c r="B299" s="458" t="s">
        <v>3631</v>
      </c>
      <c r="C299" s="457">
        <v>5.04</v>
      </c>
      <c r="D299" s="419"/>
      <c r="E299" s="418"/>
      <c r="F299" s="418"/>
      <c r="G299" s="418"/>
    </row>
    <row r="300" spans="1:7" s="229" customFormat="1" outlineLevel="1" x14ac:dyDescent="0.25">
      <c r="A300" s="456">
        <v>500424</v>
      </c>
      <c r="B300" s="455" t="s">
        <v>3630</v>
      </c>
      <c r="C300" s="454">
        <v>6.4399999999999995</v>
      </c>
      <c r="D300" s="419"/>
      <c r="E300" s="418"/>
      <c r="F300" s="418"/>
      <c r="G300" s="418"/>
    </row>
    <row r="301" spans="1:7" s="229" customFormat="1" outlineLevel="1" x14ac:dyDescent="0.25">
      <c r="A301" s="304">
        <v>500425</v>
      </c>
      <c r="B301" s="458" t="s">
        <v>3629</v>
      </c>
      <c r="C301" s="457">
        <v>7.56</v>
      </c>
      <c r="D301" s="419"/>
      <c r="E301" s="418"/>
      <c r="F301" s="418"/>
      <c r="G301" s="418"/>
    </row>
    <row r="302" spans="1:7" s="229" customFormat="1" outlineLevel="1" x14ac:dyDescent="0.25">
      <c r="A302" s="456">
        <v>500426</v>
      </c>
      <c r="B302" s="455" t="s">
        <v>3628</v>
      </c>
      <c r="C302" s="454">
        <v>8.9599999999999991</v>
      </c>
      <c r="D302" s="419"/>
      <c r="E302" s="418"/>
      <c r="F302" s="418"/>
      <c r="G302" s="418"/>
    </row>
    <row r="303" spans="1:7" s="229" customFormat="1" outlineLevel="1" x14ac:dyDescent="0.25">
      <c r="A303" s="304">
        <v>500427</v>
      </c>
      <c r="B303" s="458" t="s">
        <v>3627</v>
      </c>
      <c r="C303" s="457">
        <v>12.459999999999999</v>
      </c>
      <c r="D303" s="419"/>
      <c r="E303" s="418"/>
      <c r="F303" s="418"/>
      <c r="G303" s="418"/>
    </row>
    <row r="304" spans="1:7" s="229" customFormat="1" outlineLevel="1" x14ac:dyDescent="0.25">
      <c r="A304" s="456">
        <v>500428</v>
      </c>
      <c r="B304" s="455" t="s">
        <v>3626</v>
      </c>
      <c r="C304" s="454">
        <v>12.459999999999999</v>
      </c>
      <c r="D304" s="419"/>
      <c r="E304" s="418"/>
      <c r="F304" s="418"/>
      <c r="G304" s="418"/>
    </row>
    <row r="305" spans="1:7" s="229" customFormat="1" outlineLevel="1" x14ac:dyDescent="0.25">
      <c r="A305" s="304">
        <v>500429</v>
      </c>
      <c r="B305" s="458" t="s">
        <v>3625</v>
      </c>
      <c r="C305" s="457">
        <v>12.459999999999999</v>
      </c>
      <c r="D305" s="419"/>
      <c r="E305" s="418"/>
      <c r="F305" s="418"/>
      <c r="G305" s="418"/>
    </row>
    <row r="306" spans="1:7" s="229" customFormat="1" outlineLevel="1" x14ac:dyDescent="0.25">
      <c r="A306" s="456">
        <v>500430</v>
      </c>
      <c r="B306" s="455" t="s">
        <v>3624</v>
      </c>
      <c r="C306" s="454">
        <v>12.6</v>
      </c>
      <c r="D306" s="419"/>
      <c r="E306" s="418"/>
      <c r="F306" s="418"/>
      <c r="G306" s="418"/>
    </row>
    <row r="307" spans="1:7" s="229" customFormat="1" outlineLevel="1" x14ac:dyDescent="0.25">
      <c r="A307" s="304">
        <v>500431</v>
      </c>
      <c r="B307" s="458" t="s">
        <v>3623</v>
      </c>
      <c r="C307" s="457">
        <v>14.42</v>
      </c>
      <c r="D307" s="419"/>
      <c r="E307" s="418"/>
      <c r="F307" s="418"/>
      <c r="G307" s="418"/>
    </row>
    <row r="308" spans="1:7" s="229" customFormat="1" outlineLevel="1" x14ac:dyDescent="0.25">
      <c r="A308" s="456">
        <v>500432</v>
      </c>
      <c r="B308" s="455" t="s">
        <v>3622</v>
      </c>
      <c r="C308" s="454">
        <v>17.919999999999998</v>
      </c>
      <c r="D308" s="419"/>
      <c r="E308" s="418"/>
      <c r="F308" s="418"/>
      <c r="G308" s="418"/>
    </row>
    <row r="309" spans="1:7" s="229" customFormat="1" outlineLevel="1" x14ac:dyDescent="0.25">
      <c r="A309" s="304">
        <v>500433</v>
      </c>
      <c r="B309" s="458" t="s">
        <v>3621</v>
      </c>
      <c r="C309" s="457">
        <v>17.919999999999998</v>
      </c>
      <c r="D309" s="419"/>
      <c r="E309" s="418"/>
      <c r="F309" s="418"/>
      <c r="G309" s="418"/>
    </row>
    <row r="310" spans="1:7" s="229" customFormat="1" x14ac:dyDescent="0.25">
      <c r="A310" s="323"/>
      <c r="B310" s="460" t="s">
        <v>3620</v>
      </c>
      <c r="C310" s="459" t="s">
        <v>2503</v>
      </c>
      <c r="D310" s="418"/>
      <c r="E310" s="418"/>
      <c r="F310" s="418"/>
      <c r="G310" s="418"/>
    </row>
    <row r="311" spans="1:7" s="229" customFormat="1" outlineLevel="1" x14ac:dyDescent="0.25">
      <c r="A311" s="456">
        <v>500440</v>
      </c>
      <c r="B311" s="455" t="s">
        <v>3619</v>
      </c>
      <c r="C311" s="454">
        <v>1.92</v>
      </c>
      <c r="D311" s="419"/>
      <c r="E311" s="418"/>
      <c r="F311" s="418"/>
      <c r="G311" s="418"/>
    </row>
    <row r="312" spans="1:7" s="229" customFormat="1" outlineLevel="1" x14ac:dyDescent="0.25">
      <c r="A312" s="304">
        <v>500443</v>
      </c>
      <c r="B312" s="458" t="s">
        <v>3618</v>
      </c>
      <c r="C312" s="457">
        <v>1.92</v>
      </c>
      <c r="D312" s="419"/>
      <c r="E312" s="418"/>
      <c r="F312" s="418"/>
      <c r="G312" s="418"/>
    </row>
    <row r="313" spans="1:7" s="229" customFormat="1" outlineLevel="1" x14ac:dyDescent="0.25">
      <c r="A313" s="456">
        <v>500446</v>
      </c>
      <c r="B313" s="455" t="s">
        <v>3617</v>
      </c>
      <c r="C313" s="454">
        <v>2.06</v>
      </c>
      <c r="D313" s="419"/>
      <c r="E313" s="418"/>
      <c r="F313" s="418"/>
      <c r="G313" s="418"/>
    </row>
    <row r="314" spans="1:7" s="229" customFormat="1" outlineLevel="1" x14ac:dyDescent="0.25">
      <c r="A314" s="304">
        <v>500448</v>
      </c>
      <c r="B314" s="458" t="s">
        <v>3616</v>
      </c>
      <c r="C314" s="457">
        <v>2.06</v>
      </c>
      <c r="D314" s="419"/>
      <c r="E314" s="418"/>
      <c r="F314" s="418"/>
      <c r="G314" s="418"/>
    </row>
    <row r="315" spans="1:7" s="229" customFormat="1" outlineLevel="1" x14ac:dyDescent="0.25">
      <c r="A315" s="456">
        <v>500450</v>
      </c>
      <c r="B315" s="455" t="s">
        <v>3615</v>
      </c>
      <c r="C315" s="454">
        <v>2.4</v>
      </c>
      <c r="D315" s="419"/>
      <c r="E315" s="418"/>
      <c r="F315" s="418"/>
      <c r="G315" s="418"/>
    </row>
    <row r="316" spans="1:7" s="229" customFormat="1" outlineLevel="1" x14ac:dyDescent="0.25">
      <c r="A316" s="304">
        <v>500453</v>
      </c>
      <c r="B316" s="458" t="s">
        <v>3614</v>
      </c>
      <c r="C316" s="457">
        <v>2.4</v>
      </c>
      <c r="D316" s="419"/>
      <c r="E316" s="418"/>
      <c r="F316" s="418"/>
      <c r="G316" s="418"/>
    </row>
    <row r="317" spans="1:7" s="229" customFormat="1" outlineLevel="1" x14ac:dyDescent="0.25">
      <c r="A317" s="456">
        <v>500456</v>
      </c>
      <c r="B317" s="455" t="s">
        <v>3613</v>
      </c>
      <c r="C317" s="454">
        <v>2.13</v>
      </c>
      <c r="D317" s="419"/>
      <c r="E317" s="418"/>
      <c r="F317" s="418"/>
      <c r="G317" s="418"/>
    </row>
    <row r="318" spans="1:7" s="229" customFormat="1" outlineLevel="1" x14ac:dyDescent="0.25">
      <c r="A318" s="304">
        <v>500458</v>
      </c>
      <c r="B318" s="458" t="s">
        <v>3612</v>
      </c>
      <c r="C318" s="457">
        <v>2.4</v>
      </c>
      <c r="D318" s="419"/>
      <c r="E318" s="418"/>
      <c r="F318" s="418"/>
      <c r="G318" s="418"/>
    </row>
    <row r="319" spans="1:7" s="229" customFormat="1" outlineLevel="1" x14ac:dyDescent="0.25">
      <c r="A319" s="456">
        <v>500460</v>
      </c>
      <c r="B319" s="455" t="s">
        <v>3611</v>
      </c>
      <c r="C319" s="454">
        <v>3.98</v>
      </c>
      <c r="D319" s="419"/>
      <c r="E319" s="418"/>
      <c r="F319" s="418"/>
      <c r="G319" s="418"/>
    </row>
    <row r="320" spans="1:7" s="229" customFormat="1" outlineLevel="1" x14ac:dyDescent="0.25">
      <c r="A320" s="304">
        <v>500461</v>
      </c>
      <c r="B320" s="458" t="s">
        <v>3610</v>
      </c>
      <c r="C320" s="457">
        <v>3.98</v>
      </c>
      <c r="D320" s="419"/>
      <c r="E320" s="418"/>
      <c r="F320" s="418"/>
      <c r="G320" s="418"/>
    </row>
    <row r="321" spans="1:7" s="229" customFormat="1" outlineLevel="1" x14ac:dyDescent="0.25">
      <c r="A321" s="456">
        <v>500462</v>
      </c>
      <c r="B321" s="455" t="s">
        <v>3609</v>
      </c>
      <c r="C321" s="454">
        <v>4.59</v>
      </c>
      <c r="D321" s="419"/>
      <c r="E321" s="418"/>
      <c r="F321" s="418"/>
      <c r="G321" s="418"/>
    </row>
    <row r="322" spans="1:7" s="229" customFormat="1" outlineLevel="1" x14ac:dyDescent="0.25">
      <c r="A322" s="304">
        <v>500464</v>
      </c>
      <c r="B322" s="458" t="s">
        <v>3608</v>
      </c>
      <c r="C322" s="457">
        <v>4.6199999999999992</v>
      </c>
      <c r="D322" s="470"/>
      <c r="E322" s="418"/>
      <c r="F322" s="418"/>
      <c r="G322" s="418"/>
    </row>
    <row r="323" spans="1:7" s="229" customFormat="1" outlineLevel="1" x14ac:dyDescent="0.25">
      <c r="A323" s="456">
        <v>500466</v>
      </c>
      <c r="B323" s="455" t="s">
        <v>3607</v>
      </c>
      <c r="C323" s="454">
        <v>4.6199999999999992</v>
      </c>
      <c r="D323" s="470"/>
      <c r="E323" s="418"/>
      <c r="F323" s="418"/>
      <c r="G323" s="418"/>
    </row>
    <row r="324" spans="1:7" s="229" customFormat="1" outlineLevel="1" x14ac:dyDescent="0.25">
      <c r="A324" s="304">
        <v>500467</v>
      </c>
      <c r="B324" s="458" t="s">
        <v>3606</v>
      </c>
      <c r="C324" s="457">
        <v>6.3</v>
      </c>
      <c r="D324" s="470"/>
      <c r="E324" s="418"/>
      <c r="F324" s="418"/>
      <c r="G324" s="418"/>
    </row>
    <row r="325" spans="1:7" s="229" customFormat="1" outlineLevel="1" x14ac:dyDescent="0.25">
      <c r="A325" s="456">
        <v>500469</v>
      </c>
      <c r="B325" s="455" t="s">
        <v>3605</v>
      </c>
      <c r="C325" s="454">
        <v>7.9799999999999995</v>
      </c>
      <c r="D325" s="470"/>
      <c r="E325" s="418"/>
      <c r="F325" s="418"/>
      <c r="G325" s="418"/>
    </row>
    <row r="326" spans="1:7" s="229" customFormat="1" x14ac:dyDescent="0.25">
      <c r="A326" s="323"/>
      <c r="B326" s="460" t="s">
        <v>3604</v>
      </c>
      <c r="C326" s="459" t="s">
        <v>2503</v>
      </c>
      <c r="D326" s="419"/>
      <c r="E326" s="418"/>
      <c r="F326" s="418"/>
      <c r="G326" s="418"/>
    </row>
    <row r="327" spans="1:7" s="229" customFormat="1" outlineLevel="1" x14ac:dyDescent="0.25">
      <c r="A327" s="456">
        <v>500480</v>
      </c>
      <c r="B327" s="455" t="s">
        <v>3603</v>
      </c>
      <c r="C327" s="454">
        <v>1.6900000000000002</v>
      </c>
      <c r="D327" s="419"/>
      <c r="E327" s="418"/>
      <c r="F327" s="418"/>
      <c r="G327" s="418"/>
    </row>
    <row r="328" spans="1:7" s="229" customFormat="1" outlineLevel="1" x14ac:dyDescent="0.25">
      <c r="A328" s="304">
        <v>500483</v>
      </c>
      <c r="B328" s="458" t="s">
        <v>3602</v>
      </c>
      <c r="C328" s="457">
        <v>1.8199999999999998</v>
      </c>
      <c r="D328" s="419"/>
      <c r="E328" s="418"/>
      <c r="F328" s="418"/>
      <c r="G328" s="418"/>
    </row>
    <row r="329" spans="1:7" s="229" customFormat="1" outlineLevel="1" x14ac:dyDescent="0.25">
      <c r="A329" s="456">
        <v>500486</v>
      </c>
      <c r="B329" s="455" t="s">
        <v>3601</v>
      </c>
      <c r="C329" s="454">
        <v>1.9500000000000002</v>
      </c>
      <c r="D329" s="419"/>
      <c r="E329" s="418"/>
      <c r="F329" s="418"/>
      <c r="G329" s="418"/>
    </row>
    <row r="330" spans="1:7" s="229" customFormat="1" outlineLevel="1" x14ac:dyDescent="0.25">
      <c r="A330" s="304">
        <v>500488</v>
      </c>
      <c r="B330" s="458" t="s">
        <v>3600</v>
      </c>
      <c r="C330" s="457">
        <v>2.4050000000000002</v>
      </c>
      <c r="D330" s="419"/>
      <c r="E330" s="418"/>
      <c r="F330" s="418"/>
      <c r="G330" s="418"/>
    </row>
    <row r="331" spans="1:7" s="229" customFormat="1" outlineLevel="1" x14ac:dyDescent="0.25">
      <c r="A331" s="456">
        <v>500490</v>
      </c>
      <c r="B331" s="455" t="s">
        <v>3599</v>
      </c>
      <c r="C331" s="454">
        <v>3.9000000000000004</v>
      </c>
      <c r="D331" s="419"/>
      <c r="E331" s="418"/>
      <c r="F331" s="418"/>
      <c r="G331" s="418"/>
    </row>
    <row r="332" spans="1:7" s="229" customFormat="1" outlineLevel="1" x14ac:dyDescent="0.25">
      <c r="A332" s="304">
        <v>500491</v>
      </c>
      <c r="B332" s="458" t="s">
        <v>3598</v>
      </c>
      <c r="C332" s="457">
        <v>2.08</v>
      </c>
      <c r="D332" s="419"/>
      <c r="E332" s="418"/>
      <c r="F332" s="418"/>
      <c r="G332" s="418"/>
    </row>
    <row r="333" spans="1:7" s="229" customFormat="1" outlineLevel="1" x14ac:dyDescent="0.25">
      <c r="A333" s="456">
        <v>500494</v>
      </c>
      <c r="B333" s="455" t="s">
        <v>3597</v>
      </c>
      <c r="C333" s="454">
        <v>2.2749999999999999</v>
      </c>
      <c r="D333" s="419"/>
      <c r="E333" s="418"/>
      <c r="F333" s="418"/>
      <c r="G333" s="418"/>
    </row>
    <row r="334" spans="1:7" s="229" customFormat="1" outlineLevel="1" x14ac:dyDescent="0.25">
      <c r="A334" s="304">
        <v>500497</v>
      </c>
      <c r="B334" s="458" t="s">
        <v>3596</v>
      </c>
      <c r="C334" s="457">
        <v>2.2749999999999999</v>
      </c>
      <c r="D334" s="419"/>
      <c r="E334" s="418"/>
      <c r="F334" s="418"/>
      <c r="G334" s="418"/>
    </row>
    <row r="335" spans="1:7" s="229" customFormat="1" outlineLevel="1" x14ac:dyDescent="0.25">
      <c r="A335" s="456">
        <v>500499</v>
      </c>
      <c r="B335" s="455" t="s">
        <v>3595</v>
      </c>
      <c r="C335" s="454">
        <v>2.4699999999999998</v>
      </c>
      <c r="D335" s="419"/>
      <c r="E335" s="418"/>
      <c r="F335" s="418"/>
      <c r="G335" s="418"/>
    </row>
    <row r="336" spans="1:7" s="229" customFormat="1" outlineLevel="1" x14ac:dyDescent="0.25">
      <c r="A336" s="304">
        <v>500506</v>
      </c>
      <c r="B336" s="458" t="s">
        <v>3594</v>
      </c>
      <c r="C336" s="457">
        <v>4.16</v>
      </c>
      <c r="D336" s="419"/>
      <c r="E336" s="418"/>
      <c r="F336" s="418"/>
      <c r="G336" s="418"/>
    </row>
    <row r="337" spans="1:7" s="229" customFormat="1" outlineLevel="1" x14ac:dyDescent="0.25">
      <c r="A337" s="456">
        <v>500508</v>
      </c>
      <c r="B337" s="455" t="s">
        <v>3593</v>
      </c>
      <c r="C337" s="454">
        <v>4.42</v>
      </c>
      <c r="D337" s="419"/>
      <c r="E337" s="418"/>
      <c r="F337" s="418"/>
      <c r="G337" s="418"/>
    </row>
    <row r="338" spans="1:7" s="229" customFormat="1" outlineLevel="1" x14ac:dyDescent="0.25">
      <c r="A338" s="304">
        <v>500509</v>
      </c>
      <c r="B338" s="458" t="s">
        <v>3592</v>
      </c>
      <c r="C338" s="457">
        <v>4.6150000000000002</v>
      </c>
      <c r="D338" s="419"/>
      <c r="E338" s="418"/>
      <c r="F338" s="418"/>
      <c r="G338" s="418"/>
    </row>
    <row r="339" spans="1:7" s="229" customFormat="1" outlineLevel="1" x14ac:dyDescent="0.25">
      <c r="A339" s="456">
        <v>500511</v>
      </c>
      <c r="B339" s="455" t="s">
        <v>3591</v>
      </c>
      <c r="C339" s="454">
        <v>6.5</v>
      </c>
      <c r="D339" s="419"/>
      <c r="E339" s="418"/>
      <c r="F339" s="418"/>
      <c r="G339" s="418"/>
    </row>
    <row r="340" spans="1:7" s="229" customFormat="1" x14ac:dyDescent="0.25">
      <c r="A340" s="323"/>
      <c r="B340" s="460" t="s">
        <v>3590</v>
      </c>
      <c r="C340" s="459" t="s">
        <v>2503</v>
      </c>
      <c r="D340" s="419"/>
      <c r="E340" s="418"/>
      <c r="F340" s="418"/>
      <c r="G340" s="418"/>
    </row>
    <row r="341" spans="1:7" s="229" customFormat="1" outlineLevel="1" x14ac:dyDescent="0.25">
      <c r="A341" s="456">
        <v>500520</v>
      </c>
      <c r="B341" s="455" t="s">
        <v>3589</v>
      </c>
      <c r="C341" s="454">
        <v>1.9500000000000002</v>
      </c>
      <c r="D341" s="419"/>
      <c r="E341" s="418"/>
      <c r="F341" s="418"/>
      <c r="G341" s="418"/>
    </row>
    <row r="342" spans="1:7" s="229" customFormat="1" outlineLevel="1" x14ac:dyDescent="0.25">
      <c r="A342" s="304">
        <v>500521</v>
      </c>
      <c r="B342" s="458" t="s">
        <v>3588</v>
      </c>
      <c r="C342" s="457">
        <v>1.9500000000000002</v>
      </c>
      <c r="D342" s="419"/>
      <c r="E342" s="418"/>
      <c r="F342" s="418"/>
      <c r="G342" s="418"/>
    </row>
    <row r="343" spans="1:7" s="229" customFormat="1" outlineLevel="1" x14ac:dyDescent="0.25">
      <c r="A343" s="456">
        <v>500522</v>
      </c>
      <c r="B343" s="455" t="s">
        <v>3587</v>
      </c>
      <c r="C343" s="454">
        <v>1.9500000000000002</v>
      </c>
      <c r="D343" s="419"/>
      <c r="E343" s="418"/>
      <c r="F343" s="418"/>
      <c r="G343" s="418"/>
    </row>
    <row r="344" spans="1:7" s="229" customFormat="1" outlineLevel="1" x14ac:dyDescent="0.25">
      <c r="A344" s="304">
        <v>500523</v>
      </c>
      <c r="B344" s="458" t="s">
        <v>3586</v>
      </c>
      <c r="C344" s="457">
        <v>1.9500000000000002</v>
      </c>
      <c r="D344" s="419"/>
      <c r="E344" s="418"/>
      <c r="F344" s="418"/>
      <c r="G344" s="418"/>
    </row>
    <row r="345" spans="1:7" s="229" customFormat="1" outlineLevel="1" x14ac:dyDescent="0.25">
      <c r="A345" s="456">
        <v>500525</v>
      </c>
      <c r="B345" s="455" t="s">
        <v>3585</v>
      </c>
      <c r="C345" s="454">
        <v>2.21</v>
      </c>
      <c r="D345" s="419"/>
      <c r="E345" s="418"/>
      <c r="F345" s="418"/>
      <c r="G345" s="418"/>
    </row>
    <row r="346" spans="1:7" s="229" customFormat="1" outlineLevel="1" x14ac:dyDescent="0.25">
      <c r="A346" s="304">
        <v>500526</v>
      </c>
      <c r="B346" s="458" t="s">
        <v>3584</v>
      </c>
      <c r="C346" s="457">
        <v>1.9500000000000002</v>
      </c>
      <c r="D346" s="419"/>
      <c r="E346" s="418"/>
      <c r="F346" s="418"/>
      <c r="G346" s="418"/>
    </row>
    <row r="347" spans="1:7" s="229" customFormat="1" outlineLevel="1" x14ac:dyDescent="0.25">
      <c r="A347" s="456">
        <v>500527</v>
      </c>
      <c r="B347" s="455" t="s">
        <v>3583</v>
      </c>
      <c r="C347" s="454">
        <v>1.9500000000000002</v>
      </c>
      <c r="D347" s="419"/>
      <c r="E347" s="418"/>
      <c r="F347" s="418"/>
      <c r="G347" s="418"/>
    </row>
    <row r="348" spans="1:7" s="229" customFormat="1" outlineLevel="1" x14ac:dyDescent="0.25">
      <c r="A348" s="304">
        <v>500528</v>
      </c>
      <c r="B348" s="458" t="s">
        <v>3582</v>
      </c>
      <c r="C348" s="457">
        <v>1.9500000000000002</v>
      </c>
      <c r="D348" s="419"/>
      <c r="E348" s="418"/>
      <c r="F348" s="418"/>
      <c r="G348" s="418"/>
    </row>
    <row r="349" spans="1:7" s="229" customFormat="1" outlineLevel="1" x14ac:dyDescent="0.25">
      <c r="A349" s="456">
        <v>500529</v>
      </c>
      <c r="B349" s="455" t="s">
        <v>3581</v>
      </c>
      <c r="C349" s="454">
        <v>1.9500000000000002</v>
      </c>
      <c r="D349" s="419"/>
      <c r="E349" s="418"/>
      <c r="F349" s="418"/>
      <c r="G349" s="418"/>
    </row>
    <row r="350" spans="1:7" s="229" customFormat="1" outlineLevel="1" x14ac:dyDescent="0.25">
      <c r="A350" s="304">
        <v>500530</v>
      </c>
      <c r="B350" s="458" t="s">
        <v>3580</v>
      </c>
      <c r="C350" s="457">
        <v>2.3780487804878052</v>
      </c>
      <c r="D350" s="419"/>
      <c r="E350" s="418"/>
      <c r="F350" s="418"/>
      <c r="G350" s="418"/>
    </row>
    <row r="351" spans="1:7" s="229" customFormat="1" outlineLevel="1" x14ac:dyDescent="0.25">
      <c r="A351" s="456">
        <v>500531</v>
      </c>
      <c r="B351" s="455" t="s">
        <v>3579</v>
      </c>
      <c r="C351" s="454">
        <v>3.12</v>
      </c>
      <c r="D351" s="419"/>
      <c r="E351" s="418"/>
      <c r="F351" s="418"/>
      <c r="G351" s="418"/>
    </row>
    <row r="352" spans="1:7" s="229" customFormat="1" outlineLevel="1" x14ac:dyDescent="0.25">
      <c r="A352" s="304">
        <v>500532</v>
      </c>
      <c r="B352" s="458" t="s">
        <v>3578</v>
      </c>
      <c r="C352" s="457">
        <v>3.25</v>
      </c>
      <c r="D352" s="419"/>
      <c r="E352" s="418"/>
      <c r="F352" s="418"/>
      <c r="G352" s="418"/>
    </row>
    <row r="353" spans="1:7" s="229" customFormat="1" x14ac:dyDescent="0.25">
      <c r="A353" s="323"/>
      <c r="B353" s="460" t="s">
        <v>3577</v>
      </c>
      <c r="C353" s="459" t="s">
        <v>2503</v>
      </c>
      <c r="D353" s="419"/>
      <c r="E353" s="418"/>
      <c r="F353" s="418"/>
      <c r="G353" s="418"/>
    </row>
    <row r="354" spans="1:7" s="229" customFormat="1" outlineLevel="1" x14ac:dyDescent="0.25">
      <c r="A354" s="456">
        <v>500533</v>
      </c>
      <c r="B354" s="455" t="s">
        <v>3576</v>
      </c>
      <c r="C354" s="454">
        <v>1.8199999999999998</v>
      </c>
      <c r="D354" s="419"/>
      <c r="E354" s="418"/>
      <c r="F354" s="418"/>
      <c r="G354" s="418"/>
    </row>
    <row r="355" spans="1:7" s="229" customFormat="1" outlineLevel="1" x14ac:dyDescent="0.25">
      <c r="A355" s="304">
        <v>500534</v>
      </c>
      <c r="B355" s="458" t="s">
        <v>3575</v>
      </c>
      <c r="C355" s="457">
        <v>2.08</v>
      </c>
      <c r="D355" s="419"/>
      <c r="E355" s="418"/>
      <c r="F355" s="418"/>
      <c r="G355" s="418"/>
    </row>
    <row r="356" spans="1:7" s="229" customFormat="1" outlineLevel="1" x14ac:dyDescent="0.25">
      <c r="A356" s="456">
        <v>500535</v>
      </c>
      <c r="B356" s="455" t="s">
        <v>3574</v>
      </c>
      <c r="C356" s="454">
        <v>2.21</v>
      </c>
      <c r="D356" s="419"/>
      <c r="E356" s="418"/>
      <c r="F356" s="418"/>
      <c r="G356" s="418"/>
    </row>
    <row r="357" spans="1:7" s="229" customFormat="1" outlineLevel="1" x14ac:dyDescent="0.25">
      <c r="A357" s="304">
        <v>500536</v>
      </c>
      <c r="B357" s="458" t="s">
        <v>3573</v>
      </c>
      <c r="C357" s="457">
        <v>2.21</v>
      </c>
      <c r="D357" s="419"/>
      <c r="E357" s="418"/>
      <c r="F357" s="418"/>
      <c r="G357" s="418"/>
    </row>
    <row r="358" spans="1:7" s="229" customFormat="1" outlineLevel="1" x14ac:dyDescent="0.25">
      <c r="A358" s="456">
        <v>500537</v>
      </c>
      <c r="B358" s="455" t="s">
        <v>3572</v>
      </c>
      <c r="C358" s="454">
        <v>2.21</v>
      </c>
      <c r="D358" s="419"/>
      <c r="E358" s="418"/>
      <c r="F358" s="418"/>
      <c r="G358" s="418"/>
    </row>
    <row r="359" spans="1:7" s="229" customFormat="1" outlineLevel="1" x14ac:dyDescent="0.25">
      <c r="A359" s="304">
        <v>500538</v>
      </c>
      <c r="B359" s="458" t="s">
        <v>3571</v>
      </c>
      <c r="C359" s="457">
        <v>2.4050000000000002</v>
      </c>
      <c r="D359" s="419"/>
      <c r="E359" s="418"/>
      <c r="F359" s="418"/>
      <c r="G359" s="418"/>
    </row>
    <row r="360" spans="1:7" s="229" customFormat="1" outlineLevel="1" x14ac:dyDescent="0.25">
      <c r="A360" s="456">
        <v>500539</v>
      </c>
      <c r="B360" s="455" t="s">
        <v>3570</v>
      </c>
      <c r="C360" s="454">
        <v>3.5100000000000002</v>
      </c>
      <c r="D360" s="419"/>
      <c r="E360" s="418"/>
      <c r="F360" s="418"/>
      <c r="G360" s="418"/>
    </row>
    <row r="361" spans="1:7" s="229" customFormat="1" x14ac:dyDescent="0.25">
      <c r="A361" s="323"/>
      <c r="B361" s="460" t="s">
        <v>3569</v>
      </c>
      <c r="C361" s="459" t="s">
        <v>2503</v>
      </c>
      <c r="D361" s="419"/>
      <c r="E361" s="418"/>
      <c r="F361" s="418"/>
      <c r="G361" s="418"/>
    </row>
    <row r="362" spans="1:7" s="229" customFormat="1" ht="13.5" customHeight="1" outlineLevel="1" x14ac:dyDescent="0.25">
      <c r="A362" s="456">
        <v>500545</v>
      </c>
      <c r="B362" s="455" t="s">
        <v>3568</v>
      </c>
      <c r="C362" s="454">
        <v>3.12</v>
      </c>
      <c r="D362" s="419"/>
      <c r="E362" s="418"/>
      <c r="F362" s="418"/>
      <c r="G362" s="418"/>
    </row>
    <row r="363" spans="1:7" s="229" customFormat="1" ht="13.5" customHeight="1" outlineLevel="1" x14ac:dyDescent="0.25">
      <c r="A363" s="304">
        <v>500546</v>
      </c>
      <c r="B363" s="458" t="s">
        <v>3567</v>
      </c>
      <c r="C363" s="457">
        <v>3.12</v>
      </c>
      <c r="D363" s="419"/>
      <c r="E363" s="418"/>
      <c r="F363" s="418"/>
      <c r="G363" s="418"/>
    </row>
    <row r="364" spans="1:7" s="229" customFormat="1" ht="15" customHeight="1" outlineLevel="1" x14ac:dyDescent="0.25">
      <c r="A364" s="456">
        <v>500547</v>
      </c>
      <c r="B364" s="455" t="s">
        <v>3566</v>
      </c>
      <c r="C364" s="454">
        <v>3.9000000000000004</v>
      </c>
      <c r="D364" s="419"/>
      <c r="E364" s="418"/>
      <c r="F364" s="418"/>
      <c r="G364" s="418"/>
    </row>
    <row r="365" spans="1:7" s="229" customFormat="1" outlineLevel="1" x14ac:dyDescent="0.25">
      <c r="A365" s="304">
        <v>500548</v>
      </c>
      <c r="B365" s="458" t="s">
        <v>3565</v>
      </c>
      <c r="C365" s="457">
        <v>3.25</v>
      </c>
      <c r="D365" s="419"/>
      <c r="E365" s="418"/>
      <c r="F365" s="418"/>
      <c r="G365" s="418"/>
    </row>
    <row r="366" spans="1:7" s="229" customFormat="1" outlineLevel="1" x14ac:dyDescent="0.25">
      <c r="A366" s="456">
        <v>500549</v>
      </c>
      <c r="B366" s="455" t="s">
        <v>3564</v>
      </c>
      <c r="C366" s="454">
        <v>3.25</v>
      </c>
      <c r="D366" s="419"/>
      <c r="E366" s="418"/>
      <c r="F366" s="418"/>
      <c r="G366" s="418"/>
    </row>
    <row r="367" spans="1:7" s="229" customFormat="1" outlineLevel="1" x14ac:dyDescent="0.25">
      <c r="A367" s="304">
        <v>500550</v>
      </c>
      <c r="B367" s="458" t="s">
        <v>3563</v>
      </c>
      <c r="C367" s="457">
        <v>4.42</v>
      </c>
      <c r="D367" s="419"/>
      <c r="E367" s="418"/>
      <c r="F367" s="418"/>
      <c r="G367" s="418"/>
    </row>
    <row r="368" spans="1:7" s="229" customFormat="1" outlineLevel="1" x14ac:dyDescent="0.25">
      <c r="A368" s="456">
        <v>500551</v>
      </c>
      <c r="B368" s="455" t="s">
        <v>3562</v>
      </c>
      <c r="C368" s="454">
        <v>5.7200000000000006</v>
      </c>
      <c r="D368" s="419"/>
      <c r="E368" s="418"/>
      <c r="F368" s="418"/>
      <c r="G368" s="418"/>
    </row>
    <row r="369" spans="1:7" s="229" customFormat="1" x14ac:dyDescent="0.25">
      <c r="A369" s="323"/>
      <c r="B369" s="460" t="s">
        <v>3561</v>
      </c>
      <c r="C369" s="459" t="s">
        <v>2503</v>
      </c>
      <c r="D369" s="419"/>
      <c r="E369" s="418"/>
      <c r="F369" s="418"/>
      <c r="G369" s="418"/>
    </row>
    <row r="370" spans="1:7" s="229" customFormat="1" outlineLevel="1" x14ac:dyDescent="0.25">
      <c r="A370" s="456">
        <v>500555</v>
      </c>
      <c r="B370" s="455" t="s">
        <v>3560</v>
      </c>
      <c r="C370" s="454">
        <v>3.25</v>
      </c>
      <c r="D370" s="419"/>
      <c r="E370" s="418"/>
      <c r="F370" s="418"/>
      <c r="G370" s="418"/>
    </row>
    <row r="371" spans="1:7" s="229" customFormat="1" outlineLevel="1" x14ac:dyDescent="0.25">
      <c r="A371" s="304">
        <v>500556</v>
      </c>
      <c r="B371" s="458" t="s">
        <v>3559</v>
      </c>
      <c r="C371" s="457">
        <v>3.5100000000000002</v>
      </c>
      <c r="D371" s="419"/>
      <c r="E371" s="418"/>
      <c r="F371" s="418"/>
      <c r="G371" s="418"/>
    </row>
    <row r="372" spans="1:7" s="229" customFormat="1" outlineLevel="1" x14ac:dyDescent="0.25">
      <c r="A372" s="456">
        <v>500557</v>
      </c>
      <c r="B372" s="455" t="s">
        <v>3558</v>
      </c>
      <c r="C372" s="454">
        <v>8.9960000000000004</v>
      </c>
      <c r="D372" s="419"/>
      <c r="E372" s="418"/>
      <c r="F372" s="418"/>
      <c r="G372" s="418"/>
    </row>
    <row r="373" spans="1:7" s="229" customFormat="1" x14ac:dyDescent="0.25">
      <c r="A373" s="323"/>
      <c r="B373" s="460" t="s">
        <v>3557</v>
      </c>
      <c r="C373" s="459" t="s">
        <v>2503</v>
      </c>
      <c r="D373" s="418"/>
      <c r="E373" s="418"/>
      <c r="F373" s="418"/>
      <c r="G373" s="418"/>
    </row>
    <row r="374" spans="1:7" s="229" customFormat="1" outlineLevel="1" x14ac:dyDescent="0.25">
      <c r="A374" s="456">
        <v>500560</v>
      </c>
      <c r="B374" s="455" t="s">
        <v>3556</v>
      </c>
      <c r="C374" s="469">
        <v>4.3899999999999997</v>
      </c>
      <c r="D374" s="418"/>
      <c r="E374" s="418"/>
      <c r="F374" s="418"/>
      <c r="G374" s="418"/>
    </row>
    <row r="375" spans="1:7" s="229" customFormat="1" outlineLevel="1" x14ac:dyDescent="0.25">
      <c r="A375" s="304">
        <v>500561</v>
      </c>
      <c r="B375" s="458" t="s">
        <v>3555</v>
      </c>
      <c r="C375" s="467">
        <v>4.3899999999999997</v>
      </c>
      <c r="D375" s="418"/>
      <c r="E375" s="418"/>
      <c r="F375" s="418"/>
      <c r="G375" s="418"/>
    </row>
    <row r="376" spans="1:7" s="229" customFormat="1" outlineLevel="1" x14ac:dyDescent="0.25">
      <c r="A376" s="456">
        <v>500562</v>
      </c>
      <c r="B376" s="455" t="s">
        <v>3554</v>
      </c>
      <c r="C376" s="469">
        <v>6.92</v>
      </c>
      <c r="D376" s="418"/>
      <c r="E376" s="418"/>
      <c r="F376" s="418"/>
      <c r="G376" s="418"/>
    </row>
    <row r="377" spans="1:7" s="229" customFormat="1" x14ac:dyDescent="0.25">
      <c r="A377" s="323"/>
      <c r="B377" s="460" t="s">
        <v>3553</v>
      </c>
      <c r="C377" s="459" t="s">
        <v>2503</v>
      </c>
      <c r="D377" s="418"/>
      <c r="E377" s="418"/>
      <c r="F377" s="418"/>
      <c r="G377" s="418"/>
    </row>
    <row r="378" spans="1:7" s="229" customFormat="1" outlineLevel="1" x14ac:dyDescent="0.25">
      <c r="A378" s="456">
        <v>500563</v>
      </c>
      <c r="B378" s="455" t="s">
        <v>3552</v>
      </c>
      <c r="C378" s="469">
        <v>4.3899999999999997</v>
      </c>
      <c r="D378" s="418"/>
      <c r="E378" s="418"/>
      <c r="F378" s="418"/>
      <c r="G378" s="418"/>
    </row>
    <row r="379" spans="1:7" s="229" customFormat="1" outlineLevel="1" x14ac:dyDescent="0.25">
      <c r="A379" s="304">
        <v>500564</v>
      </c>
      <c r="B379" s="458" t="s">
        <v>3551</v>
      </c>
      <c r="C379" s="467">
        <v>4.3899999999999997</v>
      </c>
      <c r="D379" s="418"/>
      <c r="E379" s="418"/>
      <c r="F379" s="418"/>
      <c r="G379" s="418"/>
    </row>
    <row r="380" spans="1:7" s="229" customFormat="1" outlineLevel="1" x14ac:dyDescent="0.25">
      <c r="A380" s="456">
        <v>500565</v>
      </c>
      <c r="B380" s="455" t="s">
        <v>3550</v>
      </c>
      <c r="C380" s="469">
        <v>5.32</v>
      </c>
      <c r="D380" s="418"/>
      <c r="E380" s="418"/>
      <c r="F380" s="418"/>
      <c r="G380" s="418"/>
    </row>
    <row r="381" spans="1:7" s="229" customFormat="1" x14ac:dyDescent="0.25">
      <c r="A381" s="323"/>
      <c r="B381" s="460" t="s">
        <v>3549</v>
      </c>
      <c r="C381" s="459" t="s">
        <v>2503</v>
      </c>
      <c r="D381" s="418"/>
      <c r="E381" s="418"/>
      <c r="F381" s="418"/>
      <c r="G381" s="418"/>
    </row>
    <row r="382" spans="1:7" s="229" customFormat="1" outlineLevel="1" x14ac:dyDescent="0.25">
      <c r="A382" s="456">
        <v>500580</v>
      </c>
      <c r="B382" s="455" t="s">
        <v>3548</v>
      </c>
      <c r="C382" s="454">
        <v>2.21</v>
      </c>
      <c r="D382" s="418"/>
      <c r="E382" s="418"/>
      <c r="F382" s="418"/>
      <c r="G382" s="418"/>
    </row>
    <row r="383" spans="1:7" s="229" customFormat="1" outlineLevel="1" x14ac:dyDescent="0.25">
      <c r="A383" s="304">
        <v>500581</v>
      </c>
      <c r="B383" s="458" t="s">
        <v>3547</v>
      </c>
      <c r="C383" s="457">
        <v>2.3400000000000003</v>
      </c>
      <c r="D383" s="419"/>
      <c r="E383" s="418"/>
      <c r="F383" s="418"/>
      <c r="G383" s="418"/>
    </row>
    <row r="384" spans="1:7" s="229" customFormat="1" outlineLevel="1" x14ac:dyDescent="0.25">
      <c r="A384" s="456">
        <v>500582</v>
      </c>
      <c r="B384" s="455" t="s">
        <v>3546</v>
      </c>
      <c r="C384" s="454">
        <v>2.8600000000000003</v>
      </c>
      <c r="D384" s="419"/>
      <c r="E384" s="418"/>
      <c r="F384" s="418"/>
      <c r="G384" s="418"/>
    </row>
    <row r="385" spans="1:7" s="229" customFormat="1" outlineLevel="1" x14ac:dyDescent="0.25">
      <c r="A385" s="304">
        <v>500583</v>
      </c>
      <c r="B385" s="458" t="s">
        <v>3545</v>
      </c>
      <c r="C385" s="457">
        <v>3.77</v>
      </c>
      <c r="D385" s="419"/>
      <c r="E385" s="418"/>
      <c r="F385" s="418"/>
      <c r="G385" s="418"/>
    </row>
    <row r="386" spans="1:7" s="229" customFormat="1" outlineLevel="1" x14ac:dyDescent="0.25">
      <c r="A386" s="456">
        <v>500584</v>
      </c>
      <c r="B386" s="455" t="s">
        <v>3544</v>
      </c>
      <c r="C386" s="454">
        <v>2.4699999999999998</v>
      </c>
      <c r="D386" s="419"/>
      <c r="E386" s="418"/>
      <c r="F386" s="418"/>
      <c r="G386" s="418"/>
    </row>
    <row r="387" spans="1:7" s="229" customFormat="1" outlineLevel="1" x14ac:dyDescent="0.25">
      <c r="A387" s="304">
        <v>500585</v>
      </c>
      <c r="B387" s="458" t="s">
        <v>3543</v>
      </c>
      <c r="C387" s="457">
        <v>3.25</v>
      </c>
      <c r="D387" s="419"/>
      <c r="E387" s="418"/>
      <c r="F387" s="418"/>
      <c r="G387" s="418"/>
    </row>
    <row r="388" spans="1:7" s="229" customFormat="1" outlineLevel="1" x14ac:dyDescent="0.25">
      <c r="A388" s="456">
        <v>500586</v>
      </c>
      <c r="B388" s="455" t="s">
        <v>3542</v>
      </c>
      <c r="C388" s="454">
        <v>4.29</v>
      </c>
      <c r="D388" s="419"/>
      <c r="E388" s="418"/>
      <c r="F388" s="418"/>
      <c r="G388" s="418"/>
    </row>
    <row r="389" spans="1:7" s="229" customFormat="1" outlineLevel="1" x14ac:dyDescent="0.25">
      <c r="A389" s="304">
        <v>500587</v>
      </c>
      <c r="B389" s="458" t="s">
        <v>3541</v>
      </c>
      <c r="C389" s="457">
        <v>4.6800000000000006</v>
      </c>
      <c r="D389" s="419"/>
      <c r="E389" s="418"/>
      <c r="F389" s="418"/>
      <c r="G389" s="418"/>
    </row>
    <row r="390" spans="1:7" s="229" customFormat="1" outlineLevel="1" x14ac:dyDescent="0.25">
      <c r="A390" s="456">
        <v>500588</v>
      </c>
      <c r="B390" s="455" t="s">
        <v>3540</v>
      </c>
      <c r="C390" s="454">
        <v>5.4600000000000009</v>
      </c>
      <c r="D390" s="419"/>
      <c r="E390" s="418"/>
      <c r="F390" s="418"/>
      <c r="G390" s="418"/>
    </row>
    <row r="391" spans="1:7" s="229" customFormat="1" outlineLevel="1" x14ac:dyDescent="0.25">
      <c r="A391" s="304">
        <v>500589</v>
      </c>
      <c r="B391" s="458" t="s">
        <v>3539</v>
      </c>
      <c r="C391" s="457">
        <v>7.0200000000000005</v>
      </c>
      <c r="D391" s="419"/>
      <c r="E391" s="418"/>
      <c r="F391" s="418"/>
      <c r="G391" s="418"/>
    </row>
    <row r="392" spans="1:7" s="229" customFormat="1" x14ac:dyDescent="0.25">
      <c r="A392" s="323"/>
      <c r="B392" s="460" t="s">
        <v>3538</v>
      </c>
      <c r="C392" s="459" t="s">
        <v>2503</v>
      </c>
      <c r="D392" s="419"/>
      <c r="E392" s="418"/>
      <c r="F392" s="418"/>
      <c r="G392" s="418"/>
    </row>
    <row r="393" spans="1:7" s="229" customFormat="1" outlineLevel="1" x14ac:dyDescent="0.25">
      <c r="A393" s="456">
        <v>500590</v>
      </c>
      <c r="B393" s="455" t="s">
        <v>3537</v>
      </c>
      <c r="C393" s="454">
        <v>2.4699999999999998</v>
      </c>
      <c r="D393" s="419"/>
      <c r="E393" s="418"/>
      <c r="F393" s="418"/>
      <c r="G393" s="418"/>
    </row>
    <row r="394" spans="1:7" s="229" customFormat="1" outlineLevel="1" x14ac:dyDescent="0.25">
      <c r="A394" s="304">
        <v>500591</v>
      </c>
      <c r="B394" s="458" t="s">
        <v>3536</v>
      </c>
      <c r="C394" s="457">
        <v>2.7300000000000004</v>
      </c>
      <c r="D394" s="419"/>
      <c r="E394" s="418"/>
      <c r="F394" s="418"/>
      <c r="G394" s="418"/>
    </row>
    <row r="395" spans="1:7" s="229" customFormat="1" outlineLevel="1" x14ac:dyDescent="0.25">
      <c r="A395" s="456">
        <v>500593</v>
      </c>
      <c r="B395" s="455" t="s">
        <v>3535</v>
      </c>
      <c r="C395" s="454">
        <v>3.5100000000000002</v>
      </c>
      <c r="D395" s="419"/>
      <c r="E395" s="418"/>
      <c r="F395" s="418"/>
      <c r="G395" s="418"/>
    </row>
    <row r="396" spans="1:7" s="229" customFormat="1" x14ac:dyDescent="0.25">
      <c r="A396" s="323"/>
      <c r="B396" s="460" t="s">
        <v>3534</v>
      </c>
      <c r="C396" s="459" t="s">
        <v>2503</v>
      </c>
      <c r="D396" s="419"/>
      <c r="E396" s="418"/>
      <c r="F396" s="418"/>
      <c r="G396" s="418"/>
    </row>
    <row r="397" spans="1:7" s="229" customFormat="1" outlineLevel="1" x14ac:dyDescent="0.25">
      <c r="A397" s="456">
        <v>500595</v>
      </c>
      <c r="B397" s="455" t="s">
        <v>3533</v>
      </c>
      <c r="C397" s="454">
        <v>3.12</v>
      </c>
      <c r="D397" s="419"/>
      <c r="E397" s="418"/>
      <c r="F397" s="418"/>
      <c r="G397" s="418"/>
    </row>
    <row r="398" spans="1:7" s="229" customFormat="1" outlineLevel="1" x14ac:dyDescent="0.25">
      <c r="A398" s="304">
        <v>500596</v>
      </c>
      <c r="B398" s="458" t="s">
        <v>3532</v>
      </c>
      <c r="C398" s="457">
        <v>3.3800000000000003</v>
      </c>
      <c r="D398" s="419"/>
      <c r="E398" s="418"/>
      <c r="F398" s="418"/>
      <c r="G398" s="418"/>
    </row>
    <row r="399" spans="1:7" s="229" customFormat="1" outlineLevel="1" x14ac:dyDescent="0.25">
      <c r="A399" s="456">
        <v>500598</v>
      </c>
      <c r="B399" s="455" t="s">
        <v>3531</v>
      </c>
      <c r="C399" s="454">
        <v>4.55</v>
      </c>
      <c r="D399" s="419"/>
      <c r="E399" s="418"/>
      <c r="F399" s="418"/>
      <c r="G399" s="418"/>
    </row>
    <row r="400" spans="1:7" s="229" customFormat="1" x14ac:dyDescent="0.25">
      <c r="A400" s="323"/>
      <c r="B400" s="460" t="s">
        <v>3530</v>
      </c>
      <c r="C400" s="459" t="s">
        <v>2503</v>
      </c>
      <c r="D400" s="419"/>
      <c r="E400" s="418"/>
      <c r="F400" s="418"/>
      <c r="G400" s="418"/>
    </row>
    <row r="401" spans="1:7" s="229" customFormat="1" outlineLevel="1" x14ac:dyDescent="0.25">
      <c r="A401" s="456">
        <v>500610</v>
      </c>
      <c r="B401" s="455" t="s">
        <v>3529</v>
      </c>
      <c r="C401" s="454">
        <v>2.08</v>
      </c>
      <c r="D401" s="419"/>
      <c r="E401" s="418"/>
      <c r="F401" s="418"/>
      <c r="G401" s="418"/>
    </row>
    <row r="402" spans="1:7" s="229" customFormat="1" outlineLevel="1" x14ac:dyDescent="0.25">
      <c r="A402" s="304">
        <v>500611</v>
      </c>
      <c r="B402" s="458" t="s">
        <v>3528</v>
      </c>
      <c r="C402" s="457">
        <v>2.08</v>
      </c>
      <c r="D402" s="419"/>
      <c r="E402" s="418"/>
      <c r="F402" s="418"/>
      <c r="G402" s="418"/>
    </row>
    <row r="403" spans="1:7" s="229" customFormat="1" outlineLevel="1" x14ac:dyDescent="0.25">
      <c r="A403" s="456">
        <v>500612</v>
      </c>
      <c r="B403" s="455" t="s">
        <v>3527</v>
      </c>
      <c r="C403" s="454">
        <v>2.21</v>
      </c>
      <c r="D403" s="419"/>
      <c r="E403" s="418"/>
      <c r="F403" s="418"/>
      <c r="G403" s="418"/>
    </row>
    <row r="404" spans="1:7" s="229" customFormat="1" outlineLevel="1" x14ac:dyDescent="0.25">
      <c r="A404" s="304">
        <v>500613</v>
      </c>
      <c r="B404" s="458" t="s">
        <v>3526</v>
      </c>
      <c r="C404" s="457">
        <v>2.21</v>
      </c>
      <c r="D404" s="419"/>
      <c r="E404" s="418"/>
      <c r="F404" s="418"/>
      <c r="G404" s="418"/>
    </row>
    <row r="405" spans="1:7" s="229" customFormat="1" outlineLevel="1" x14ac:dyDescent="0.25">
      <c r="A405" s="456">
        <v>500614</v>
      </c>
      <c r="B405" s="455" t="s">
        <v>3525</v>
      </c>
      <c r="C405" s="454">
        <v>3.5100000000000002</v>
      </c>
      <c r="D405" s="419"/>
      <c r="E405" s="418"/>
      <c r="F405" s="418"/>
      <c r="G405" s="418"/>
    </row>
    <row r="406" spans="1:7" s="229" customFormat="1" outlineLevel="1" x14ac:dyDescent="0.25">
      <c r="A406" s="304">
        <v>500615</v>
      </c>
      <c r="B406" s="458" t="s">
        <v>3524</v>
      </c>
      <c r="C406" s="457">
        <v>2.21</v>
      </c>
      <c r="D406" s="419"/>
      <c r="E406" s="418"/>
      <c r="F406" s="418"/>
      <c r="G406" s="418"/>
    </row>
    <row r="407" spans="1:7" s="229" customFormat="1" outlineLevel="1" x14ac:dyDescent="0.25">
      <c r="A407" s="456">
        <v>500616</v>
      </c>
      <c r="B407" s="455" t="s">
        <v>3523</v>
      </c>
      <c r="C407" s="454">
        <v>2.21</v>
      </c>
      <c r="D407" s="419"/>
      <c r="E407" s="418"/>
      <c r="F407" s="418"/>
      <c r="G407" s="418"/>
    </row>
    <row r="408" spans="1:7" s="229" customFormat="1" outlineLevel="1" x14ac:dyDescent="0.25">
      <c r="A408" s="304">
        <v>500617</v>
      </c>
      <c r="B408" s="458" t="s">
        <v>3522</v>
      </c>
      <c r="C408" s="457">
        <v>2.6</v>
      </c>
      <c r="D408" s="419"/>
      <c r="E408" s="418"/>
      <c r="F408" s="418"/>
      <c r="G408" s="418"/>
    </row>
    <row r="409" spans="1:7" s="229" customFormat="1" outlineLevel="1" x14ac:dyDescent="0.25">
      <c r="A409" s="456">
        <v>500618</v>
      </c>
      <c r="B409" s="455" t="s">
        <v>3521</v>
      </c>
      <c r="C409" s="454">
        <v>2.6</v>
      </c>
      <c r="D409" s="419"/>
      <c r="E409" s="418"/>
      <c r="F409" s="418"/>
      <c r="G409" s="418"/>
    </row>
    <row r="410" spans="1:7" s="229" customFormat="1" outlineLevel="1" x14ac:dyDescent="0.25">
      <c r="A410" s="304">
        <v>500619</v>
      </c>
      <c r="B410" s="458" t="s">
        <v>3520</v>
      </c>
      <c r="C410" s="457">
        <v>3.6399999999999997</v>
      </c>
      <c r="D410" s="419"/>
      <c r="E410" s="418"/>
      <c r="F410" s="418"/>
      <c r="G410" s="418"/>
    </row>
    <row r="411" spans="1:7" s="229" customFormat="1" outlineLevel="1" x14ac:dyDescent="0.25">
      <c r="A411" s="456">
        <v>500620</v>
      </c>
      <c r="B411" s="455" t="s">
        <v>3519</v>
      </c>
      <c r="C411" s="454">
        <v>6.24</v>
      </c>
      <c r="D411" s="419"/>
      <c r="E411" s="418"/>
      <c r="F411" s="418"/>
      <c r="G411" s="418"/>
    </row>
    <row r="412" spans="1:7" s="229" customFormat="1" x14ac:dyDescent="0.25">
      <c r="A412" s="323"/>
      <c r="B412" s="460" t="s">
        <v>3518</v>
      </c>
      <c r="C412" s="459" t="s">
        <v>2503</v>
      </c>
      <c r="D412" s="419"/>
      <c r="E412" s="418"/>
      <c r="F412" s="418"/>
      <c r="G412" s="418"/>
    </row>
    <row r="413" spans="1:7" s="229" customFormat="1" outlineLevel="1" x14ac:dyDescent="0.25">
      <c r="A413" s="456">
        <v>500640</v>
      </c>
      <c r="B413" s="455" t="s">
        <v>3517</v>
      </c>
      <c r="C413" s="454">
        <v>2.7300000000000004</v>
      </c>
      <c r="D413" s="419"/>
      <c r="E413" s="418"/>
      <c r="F413" s="418"/>
      <c r="G413" s="418"/>
    </row>
    <row r="414" spans="1:7" s="229" customFormat="1" outlineLevel="1" x14ac:dyDescent="0.25">
      <c r="A414" s="304">
        <v>500641</v>
      </c>
      <c r="B414" s="458" t="s">
        <v>3516</v>
      </c>
      <c r="C414" s="457">
        <v>3.6399999999999997</v>
      </c>
      <c r="D414" s="419"/>
      <c r="E414" s="418"/>
      <c r="F414" s="418"/>
      <c r="G414" s="418"/>
    </row>
    <row r="415" spans="1:7" s="229" customFormat="1" outlineLevel="1" x14ac:dyDescent="0.25">
      <c r="A415" s="456">
        <v>500642</v>
      </c>
      <c r="B415" s="455" t="s">
        <v>3515</v>
      </c>
      <c r="C415" s="454">
        <v>5.59</v>
      </c>
      <c r="D415" s="419"/>
      <c r="E415" s="418"/>
      <c r="F415" s="418"/>
      <c r="G415" s="418"/>
    </row>
    <row r="416" spans="1:7" s="229" customFormat="1" x14ac:dyDescent="0.25">
      <c r="A416" s="323"/>
      <c r="B416" s="460" t="s">
        <v>3514</v>
      </c>
      <c r="C416" s="459" t="s">
        <v>2503</v>
      </c>
      <c r="D416" s="418"/>
      <c r="E416" s="418"/>
      <c r="F416" s="418"/>
      <c r="G416" s="418"/>
    </row>
    <row r="417" spans="1:7" s="229" customFormat="1" outlineLevel="1" x14ac:dyDescent="0.25">
      <c r="A417" s="339">
        <v>500656</v>
      </c>
      <c r="B417" s="461" t="s">
        <v>3513</v>
      </c>
      <c r="C417" s="468">
        <v>0.36</v>
      </c>
      <c r="D417" s="418"/>
      <c r="E417" s="418"/>
      <c r="F417" s="418"/>
      <c r="G417" s="418"/>
    </row>
    <row r="418" spans="1:7" s="229" customFormat="1" outlineLevel="1" x14ac:dyDescent="0.25">
      <c r="A418" s="304">
        <v>500657</v>
      </c>
      <c r="B418" s="458" t="s">
        <v>3512</v>
      </c>
      <c r="C418" s="467">
        <v>0.36</v>
      </c>
      <c r="D418" s="418"/>
      <c r="E418" s="418"/>
      <c r="F418" s="418"/>
      <c r="G418" s="418"/>
    </row>
    <row r="419" spans="1:7" s="229" customFormat="1" outlineLevel="1" x14ac:dyDescent="0.25">
      <c r="A419" s="339">
        <v>500658</v>
      </c>
      <c r="B419" s="461" t="s">
        <v>3511</v>
      </c>
      <c r="C419" s="466">
        <v>0.73</v>
      </c>
      <c r="D419" s="418"/>
      <c r="E419" s="418"/>
      <c r="F419" s="418"/>
      <c r="G419" s="418"/>
    </row>
    <row r="420" spans="1:7" s="229" customFormat="1" outlineLevel="1" x14ac:dyDescent="0.25">
      <c r="A420" s="304">
        <v>500659</v>
      </c>
      <c r="B420" s="458" t="s">
        <v>3510</v>
      </c>
      <c r="C420" s="457">
        <v>0.8</v>
      </c>
      <c r="D420" s="418"/>
      <c r="E420" s="418"/>
      <c r="F420" s="418"/>
      <c r="G420" s="418"/>
    </row>
    <row r="421" spans="1:7" s="229" customFormat="1" outlineLevel="1" x14ac:dyDescent="0.25">
      <c r="A421" s="339">
        <v>500661</v>
      </c>
      <c r="B421" s="461" t="s">
        <v>3509</v>
      </c>
      <c r="C421" s="468">
        <v>0.4</v>
      </c>
      <c r="D421" s="418"/>
      <c r="E421" s="418"/>
      <c r="F421" s="418"/>
      <c r="G421" s="418"/>
    </row>
    <row r="422" spans="1:7" s="229" customFormat="1" outlineLevel="1" x14ac:dyDescent="0.25">
      <c r="A422" s="304">
        <v>500662</v>
      </c>
      <c r="B422" s="458" t="s">
        <v>3508</v>
      </c>
      <c r="C422" s="457">
        <v>0.73</v>
      </c>
      <c r="D422" s="418"/>
      <c r="E422" s="418"/>
      <c r="F422" s="418"/>
      <c r="G422" s="418"/>
    </row>
    <row r="423" spans="1:7" s="229" customFormat="1" outlineLevel="1" x14ac:dyDescent="0.25">
      <c r="A423" s="339">
        <v>500663</v>
      </c>
      <c r="B423" s="461" t="s">
        <v>3507</v>
      </c>
      <c r="C423" s="466">
        <v>0.77</v>
      </c>
      <c r="D423" s="418"/>
      <c r="E423" s="418"/>
      <c r="F423" s="418"/>
      <c r="G423" s="418"/>
    </row>
    <row r="424" spans="1:7" s="229" customFormat="1" outlineLevel="1" x14ac:dyDescent="0.25">
      <c r="A424" s="304">
        <v>500664</v>
      </c>
      <c r="B424" s="458" t="s">
        <v>3506</v>
      </c>
      <c r="C424" s="457">
        <v>1.1000000000000001</v>
      </c>
      <c r="D424" s="418"/>
      <c r="E424" s="418"/>
      <c r="F424" s="418"/>
      <c r="G424" s="418"/>
    </row>
    <row r="425" spans="1:7" s="229" customFormat="1" outlineLevel="1" x14ac:dyDescent="0.25">
      <c r="A425" s="339">
        <v>500666</v>
      </c>
      <c r="B425" s="461" t="s">
        <v>3505</v>
      </c>
      <c r="C425" s="468">
        <v>0.4</v>
      </c>
      <c r="D425" s="418"/>
      <c r="E425" s="418"/>
      <c r="F425" s="418"/>
      <c r="G425" s="418"/>
    </row>
    <row r="426" spans="1:7" s="229" customFormat="1" outlineLevel="1" x14ac:dyDescent="0.25">
      <c r="A426" s="304">
        <v>500667</v>
      </c>
      <c r="B426" s="458" t="s">
        <v>3504</v>
      </c>
      <c r="C426" s="457">
        <v>0.73</v>
      </c>
      <c r="D426" s="418"/>
      <c r="E426" s="418"/>
      <c r="F426" s="418"/>
      <c r="G426" s="418"/>
    </row>
    <row r="427" spans="1:7" s="229" customFormat="1" outlineLevel="1" x14ac:dyDescent="0.25">
      <c r="A427" s="339">
        <v>500668</v>
      </c>
      <c r="B427" s="461" t="s">
        <v>3503</v>
      </c>
      <c r="C427" s="466">
        <v>0.77</v>
      </c>
      <c r="D427" s="418"/>
      <c r="E427" s="418"/>
      <c r="F427" s="418"/>
      <c r="G427" s="418"/>
    </row>
    <row r="428" spans="1:7" s="229" customFormat="1" outlineLevel="1" x14ac:dyDescent="0.25">
      <c r="A428" s="304">
        <v>500669</v>
      </c>
      <c r="B428" s="458" t="s">
        <v>3502</v>
      </c>
      <c r="C428" s="457">
        <v>1.17</v>
      </c>
      <c r="D428" s="418"/>
      <c r="E428" s="418"/>
      <c r="F428" s="418"/>
      <c r="G428" s="418"/>
    </row>
    <row r="429" spans="1:7" s="229" customFormat="1" outlineLevel="1" x14ac:dyDescent="0.25">
      <c r="A429" s="339">
        <v>500670</v>
      </c>
      <c r="B429" s="461" t="s">
        <v>3501</v>
      </c>
      <c r="C429" s="468">
        <v>0.5</v>
      </c>
      <c r="D429" s="418"/>
      <c r="E429" s="418"/>
      <c r="F429" s="418"/>
      <c r="G429" s="418"/>
    </row>
    <row r="430" spans="1:7" s="229" customFormat="1" outlineLevel="1" x14ac:dyDescent="0.25">
      <c r="A430" s="304">
        <v>500671</v>
      </c>
      <c r="B430" s="458" t="s">
        <v>3500</v>
      </c>
      <c r="C430" s="457">
        <v>0.82</v>
      </c>
      <c r="D430" s="418"/>
      <c r="E430" s="418"/>
      <c r="F430" s="418"/>
      <c r="G430" s="418"/>
    </row>
    <row r="431" spans="1:7" s="229" customFormat="1" outlineLevel="1" x14ac:dyDescent="0.25">
      <c r="A431" s="339">
        <v>500672</v>
      </c>
      <c r="B431" s="461" t="s">
        <v>3499</v>
      </c>
      <c r="C431" s="466">
        <v>0.89</v>
      </c>
      <c r="D431" s="418"/>
      <c r="E431" s="418"/>
      <c r="F431" s="418"/>
      <c r="G431" s="418"/>
    </row>
    <row r="432" spans="1:7" s="229" customFormat="1" outlineLevel="1" x14ac:dyDescent="0.25">
      <c r="A432" s="304">
        <v>500673</v>
      </c>
      <c r="B432" s="458" t="s">
        <v>3498</v>
      </c>
      <c r="C432" s="457">
        <v>1.24</v>
      </c>
      <c r="D432" s="418"/>
      <c r="E432" s="418"/>
      <c r="F432" s="418"/>
      <c r="G432" s="418"/>
    </row>
    <row r="433" spans="1:7" s="229" customFormat="1" outlineLevel="1" x14ac:dyDescent="0.25">
      <c r="A433" s="339">
        <v>500674</v>
      </c>
      <c r="B433" s="461" t="s">
        <v>3497</v>
      </c>
      <c r="C433" s="468">
        <v>0.56999999999999995</v>
      </c>
      <c r="D433" s="418"/>
      <c r="E433" s="418"/>
      <c r="F433" s="418"/>
      <c r="G433" s="418"/>
    </row>
    <row r="434" spans="1:7" s="229" customFormat="1" outlineLevel="1" x14ac:dyDescent="0.25">
      <c r="A434" s="304">
        <v>500675</v>
      </c>
      <c r="B434" s="458" t="s">
        <v>3496</v>
      </c>
      <c r="C434" s="457">
        <v>1.07</v>
      </c>
      <c r="D434" s="418"/>
      <c r="E434" s="418"/>
      <c r="F434" s="418"/>
      <c r="G434" s="418"/>
    </row>
    <row r="435" spans="1:7" s="229" customFormat="1" outlineLevel="1" x14ac:dyDescent="0.25">
      <c r="A435" s="339">
        <v>500676</v>
      </c>
      <c r="B435" s="461" t="s">
        <v>3495</v>
      </c>
      <c r="C435" s="466">
        <v>1.1000000000000001</v>
      </c>
      <c r="D435" s="418"/>
      <c r="E435" s="418"/>
      <c r="F435" s="418"/>
      <c r="G435" s="418"/>
    </row>
    <row r="436" spans="1:7" s="229" customFormat="1" outlineLevel="1" x14ac:dyDescent="0.25">
      <c r="A436" s="304">
        <v>500677</v>
      </c>
      <c r="B436" s="458" t="s">
        <v>3494</v>
      </c>
      <c r="C436" s="457">
        <v>1.45</v>
      </c>
      <c r="D436" s="418"/>
      <c r="E436" s="418"/>
      <c r="F436" s="418"/>
      <c r="G436" s="418"/>
    </row>
    <row r="437" spans="1:7" s="229" customFormat="1" outlineLevel="1" x14ac:dyDescent="0.25">
      <c r="A437" s="339">
        <v>500679</v>
      </c>
      <c r="B437" s="461" t="s">
        <v>3493</v>
      </c>
      <c r="C437" s="468">
        <v>0.9</v>
      </c>
      <c r="D437" s="418"/>
      <c r="E437" s="418"/>
      <c r="F437" s="418"/>
      <c r="G437" s="418"/>
    </row>
    <row r="438" spans="1:7" s="229" customFormat="1" outlineLevel="1" x14ac:dyDescent="0.25">
      <c r="A438" s="304">
        <v>500680</v>
      </c>
      <c r="B438" s="458" t="s">
        <v>3492</v>
      </c>
      <c r="C438" s="457">
        <v>1.45</v>
      </c>
      <c r="D438" s="418"/>
      <c r="E438" s="418"/>
      <c r="F438" s="418"/>
      <c r="G438" s="418"/>
    </row>
    <row r="439" spans="1:7" s="229" customFormat="1" outlineLevel="1" x14ac:dyDescent="0.25">
      <c r="A439" s="339">
        <v>500681</v>
      </c>
      <c r="B439" s="461" t="s">
        <v>3491</v>
      </c>
      <c r="C439" s="466">
        <v>2.0999999999999996</v>
      </c>
      <c r="D439" s="418"/>
      <c r="E439" s="418"/>
      <c r="F439" s="418"/>
      <c r="G439" s="418"/>
    </row>
    <row r="440" spans="1:7" s="229" customFormat="1" outlineLevel="1" x14ac:dyDescent="0.25">
      <c r="A440" s="304">
        <v>500682</v>
      </c>
      <c r="B440" s="458" t="s">
        <v>3490</v>
      </c>
      <c r="C440" s="457">
        <v>1.17</v>
      </c>
      <c r="D440" s="418"/>
      <c r="E440" s="418"/>
      <c r="F440" s="418"/>
      <c r="G440" s="418"/>
    </row>
    <row r="441" spans="1:7" s="229" customFormat="1" outlineLevel="1" x14ac:dyDescent="0.25">
      <c r="A441" s="339">
        <v>500683</v>
      </c>
      <c r="B441" s="461" t="s">
        <v>3489</v>
      </c>
      <c r="C441" s="466">
        <v>3.2199999999999998</v>
      </c>
      <c r="D441" s="418"/>
      <c r="E441" s="418"/>
      <c r="F441" s="418"/>
      <c r="G441" s="418"/>
    </row>
    <row r="442" spans="1:7" s="229" customFormat="1" outlineLevel="1" x14ac:dyDescent="0.25">
      <c r="A442" s="304">
        <v>500684</v>
      </c>
      <c r="B442" s="458" t="s">
        <v>3488</v>
      </c>
      <c r="C442" s="467">
        <v>1.66</v>
      </c>
      <c r="D442" s="418"/>
      <c r="E442" s="418"/>
      <c r="F442" s="418"/>
      <c r="G442" s="418"/>
    </row>
    <row r="443" spans="1:7" s="229" customFormat="1" outlineLevel="1" x14ac:dyDescent="0.25">
      <c r="A443" s="339">
        <v>500685</v>
      </c>
      <c r="B443" s="461" t="s">
        <v>3487</v>
      </c>
      <c r="C443" s="466">
        <v>3.78</v>
      </c>
      <c r="D443" s="418"/>
      <c r="E443" s="418"/>
      <c r="F443" s="418"/>
      <c r="G443" s="418"/>
    </row>
    <row r="444" spans="1:7" s="229" customFormat="1" outlineLevel="1" x14ac:dyDescent="0.25">
      <c r="A444" s="304">
        <v>500686</v>
      </c>
      <c r="B444" s="458" t="s">
        <v>3486</v>
      </c>
      <c r="C444" s="457">
        <v>3.78</v>
      </c>
      <c r="D444" s="418"/>
      <c r="E444" s="418"/>
      <c r="F444" s="418"/>
      <c r="G444" s="418"/>
    </row>
    <row r="445" spans="1:7" s="229" customFormat="1" outlineLevel="1" x14ac:dyDescent="0.25">
      <c r="A445" s="339">
        <v>500687</v>
      </c>
      <c r="B445" s="461" t="s">
        <v>3485</v>
      </c>
      <c r="C445" s="466">
        <v>4.8999999999999995</v>
      </c>
      <c r="D445" s="418"/>
      <c r="E445" s="418"/>
      <c r="F445" s="418"/>
      <c r="G445" s="418"/>
    </row>
    <row r="446" spans="1:7" s="229" customFormat="1" outlineLevel="1" x14ac:dyDescent="0.25">
      <c r="A446" s="304">
        <v>500688</v>
      </c>
      <c r="B446" s="458" t="s">
        <v>3484</v>
      </c>
      <c r="C446" s="457">
        <v>5.3199999999999994</v>
      </c>
      <c r="D446" s="418"/>
      <c r="E446" s="418"/>
      <c r="F446" s="418"/>
      <c r="G446" s="418"/>
    </row>
    <row r="447" spans="1:7" s="229" customFormat="1" outlineLevel="1" x14ac:dyDescent="0.25">
      <c r="A447" s="339">
        <v>500690</v>
      </c>
      <c r="B447" s="461" t="s">
        <v>3483</v>
      </c>
      <c r="C447" s="466">
        <v>6.02</v>
      </c>
      <c r="D447" s="418"/>
      <c r="E447" s="418"/>
      <c r="F447" s="418"/>
      <c r="G447" s="418"/>
    </row>
    <row r="448" spans="1:7" s="229" customFormat="1" outlineLevel="1" x14ac:dyDescent="0.25">
      <c r="A448" s="304">
        <v>500691</v>
      </c>
      <c r="B448" s="458" t="s">
        <v>3482</v>
      </c>
      <c r="C448" s="457">
        <v>7.2799999999999994</v>
      </c>
      <c r="D448" s="418"/>
      <c r="E448" s="418"/>
      <c r="F448" s="418"/>
      <c r="G448" s="418"/>
    </row>
    <row r="449" spans="1:7" s="229" customFormat="1" outlineLevel="1" x14ac:dyDescent="0.25">
      <c r="A449" s="339">
        <v>500692</v>
      </c>
      <c r="B449" s="461" t="s">
        <v>3481</v>
      </c>
      <c r="C449" s="466">
        <v>8.26</v>
      </c>
      <c r="D449" s="418"/>
      <c r="E449" s="418"/>
      <c r="F449" s="418"/>
      <c r="G449" s="418"/>
    </row>
    <row r="450" spans="1:7" s="229" customFormat="1" outlineLevel="1" x14ac:dyDescent="0.25">
      <c r="A450" s="304">
        <v>500693</v>
      </c>
      <c r="B450" s="458" t="s">
        <v>3480</v>
      </c>
      <c r="C450" s="457">
        <v>7.2799999999999994</v>
      </c>
      <c r="D450" s="418"/>
      <c r="E450" s="418"/>
      <c r="F450" s="418"/>
      <c r="G450" s="418"/>
    </row>
    <row r="451" spans="1:7" s="229" customFormat="1" outlineLevel="1" x14ac:dyDescent="0.25">
      <c r="A451" s="339">
        <v>500694</v>
      </c>
      <c r="B451" s="461" t="s">
        <v>3479</v>
      </c>
      <c r="C451" s="466">
        <v>7.839999999999999</v>
      </c>
      <c r="D451" s="418"/>
      <c r="E451" s="418"/>
      <c r="F451" s="418"/>
      <c r="G451" s="418"/>
    </row>
    <row r="452" spans="1:7" s="229" customFormat="1" outlineLevel="1" x14ac:dyDescent="0.25">
      <c r="A452" s="304">
        <v>500695</v>
      </c>
      <c r="B452" s="458" t="s">
        <v>3478</v>
      </c>
      <c r="C452" s="457">
        <v>9.94</v>
      </c>
      <c r="D452" s="418"/>
      <c r="E452" s="418"/>
      <c r="F452" s="418"/>
      <c r="G452" s="418"/>
    </row>
    <row r="453" spans="1:7" s="229" customFormat="1" outlineLevel="1" x14ac:dyDescent="0.25">
      <c r="A453" s="339">
        <v>500696</v>
      </c>
      <c r="B453" s="461" t="s">
        <v>3477</v>
      </c>
      <c r="C453" s="466">
        <v>11.2</v>
      </c>
      <c r="D453" s="418"/>
      <c r="E453" s="418"/>
      <c r="F453" s="418"/>
      <c r="G453" s="418"/>
    </row>
    <row r="454" spans="1:7" s="229" customFormat="1" outlineLevel="1" x14ac:dyDescent="0.25">
      <c r="A454" s="304">
        <v>500697</v>
      </c>
      <c r="B454" s="458" t="s">
        <v>3476</v>
      </c>
      <c r="C454" s="457">
        <v>15.399999999999999</v>
      </c>
      <c r="D454" s="418"/>
      <c r="E454" s="418"/>
      <c r="F454" s="418"/>
      <c r="G454" s="418"/>
    </row>
    <row r="455" spans="1:7" s="229" customFormat="1" outlineLevel="1" x14ac:dyDescent="0.25">
      <c r="A455" s="339">
        <v>500698</v>
      </c>
      <c r="B455" s="461" t="s">
        <v>3475</v>
      </c>
      <c r="C455" s="466">
        <v>18.899999999999999</v>
      </c>
      <c r="D455" s="418"/>
      <c r="E455" s="418"/>
      <c r="F455" s="418"/>
      <c r="G455" s="418"/>
    </row>
    <row r="456" spans="1:7" s="229" customFormat="1" outlineLevel="1" x14ac:dyDescent="0.25">
      <c r="A456" s="304">
        <v>500700</v>
      </c>
      <c r="B456" s="458" t="s">
        <v>3474</v>
      </c>
      <c r="C456" s="457">
        <v>30.099999999999998</v>
      </c>
      <c r="D456" s="418"/>
      <c r="E456" s="418"/>
      <c r="F456" s="418"/>
      <c r="G456" s="418"/>
    </row>
    <row r="457" spans="1:7" s="229" customFormat="1" outlineLevel="1" x14ac:dyDescent="0.25">
      <c r="A457" s="339">
        <v>500701</v>
      </c>
      <c r="B457" s="461" t="s">
        <v>3473</v>
      </c>
      <c r="C457" s="466">
        <v>37.099999999999994</v>
      </c>
      <c r="D457" s="418"/>
      <c r="E457" s="418"/>
      <c r="F457" s="418"/>
      <c r="G457" s="418"/>
    </row>
    <row r="458" spans="1:7" s="229" customFormat="1" outlineLevel="1" x14ac:dyDescent="0.25">
      <c r="A458" s="304">
        <v>500702</v>
      </c>
      <c r="B458" s="458" t="s">
        <v>3472</v>
      </c>
      <c r="C458" s="457">
        <v>40.599999999999994</v>
      </c>
      <c r="D458" s="418"/>
      <c r="E458" s="418"/>
      <c r="F458" s="418"/>
      <c r="G458" s="418"/>
    </row>
    <row r="459" spans="1:7" s="229" customFormat="1" outlineLevel="1" x14ac:dyDescent="0.25">
      <c r="A459" s="339">
        <v>500703</v>
      </c>
      <c r="B459" s="461" t="s">
        <v>3471</v>
      </c>
      <c r="C459" s="466">
        <v>57.4</v>
      </c>
      <c r="D459" s="418"/>
      <c r="E459" s="418"/>
      <c r="F459" s="418"/>
      <c r="G459" s="418"/>
    </row>
    <row r="460" spans="1:7" s="229" customFormat="1" outlineLevel="1" x14ac:dyDescent="0.25">
      <c r="A460" s="304">
        <v>500704</v>
      </c>
      <c r="B460" s="458" t="s">
        <v>3470</v>
      </c>
      <c r="C460" s="457">
        <v>67.199999999999989</v>
      </c>
      <c r="D460" s="418"/>
      <c r="E460" s="418"/>
      <c r="F460" s="418"/>
      <c r="G460" s="418"/>
    </row>
    <row r="461" spans="1:7" s="229" customFormat="1" outlineLevel="1" x14ac:dyDescent="0.25">
      <c r="A461" s="339">
        <v>500706</v>
      </c>
      <c r="B461" s="461" t="s">
        <v>3469</v>
      </c>
      <c r="C461" s="466">
        <v>77</v>
      </c>
      <c r="D461" s="418"/>
      <c r="E461" s="418"/>
      <c r="F461" s="418"/>
      <c r="G461" s="418"/>
    </row>
    <row r="462" spans="1:7" s="229" customFormat="1" x14ac:dyDescent="0.25">
      <c r="A462" s="323"/>
      <c r="B462" s="460" t="s">
        <v>3468</v>
      </c>
      <c r="C462" s="465" t="s">
        <v>2503</v>
      </c>
      <c r="D462" s="419"/>
      <c r="E462" s="418"/>
      <c r="F462" s="418"/>
      <c r="G462" s="418"/>
    </row>
    <row r="463" spans="1:7" s="229" customFormat="1" outlineLevel="1" x14ac:dyDescent="0.25">
      <c r="A463" s="456">
        <v>500710</v>
      </c>
      <c r="B463" s="464" t="s">
        <v>3467</v>
      </c>
      <c r="C463" s="426">
        <v>0.8580000000000001</v>
      </c>
      <c r="D463" s="419"/>
      <c r="E463" s="418"/>
      <c r="F463" s="418"/>
      <c r="G463" s="418"/>
    </row>
    <row r="464" spans="1:7" s="229" customFormat="1" outlineLevel="1" x14ac:dyDescent="0.25">
      <c r="A464" s="304">
        <v>500711</v>
      </c>
      <c r="B464" s="328" t="s">
        <v>3466</v>
      </c>
      <c r="C464" s="428">
        <v>0.93599999999999994</v>
      </c>
      <c r="D464" s="419"/>
      <c r="E464" s="418"/>
      <c r="F464" s="418"/>
      <c r="G464" s="418"/>
    </row>
    <row r="465" spans="1:7" s="229" customFormat="1" outlineLevel="1" x14ac:dyDescent="0.25">
      <c r="A465" s="456">
        <v>500712</v>
      </c>
      <c r="B465" s="464" t="s">
        <v>3465</v>
      </c>
      <c r="C465" s="426">
        <v>1.1700000000000002</v>
      </c>
      <c r="D465" s="419"/>
      <c r="E465" s="418"/>
      <c r="F465" s="418"/>
      <c r="G465" s="418"/>
    </row>
    <row r="466" spans="1:7" s="229" customFormat="1" outlineLevel="1" x14ac:dyDescent="0.25">
      <c r="A466" s="304">
        <v>500713</v>
      </c>
      <c r="B466" s="328" t="s">
        <v>3464</v>
      </c>
      <c r="C466" s="428">
        <v>1.2349999999999999</v>
      </c>
      <c r="D466" s="419"/>
      <c r="E466" s="418"/>
      <c r="F466" s="418"/>
      <c r="G466" s="418"/>
    </row>
    <row r="467" spans="1:7" s="229" customFormat="1" outlineLevel="1" x14ac:dyDescent="0.25">
      <c r="A467" s="456">
        <v>500714</v>
      </c>
      <c r="B467" s="464" t="s">
        <v>3463</v>
      </c>
      <c r="C467" s="426">
        <v>1.3650000000000002</v>
      </c>
      <c r="D467" s="419"/>
      <c r="E467" s="418"/>
      <c r="F467" s="418"/>
      <c r="G467" s="418"/>
    </row>
    <row r="468" spans="1:7" s="229" customFormat="1" outlineLevel="1" x14ac:dyDescent="0.25">
      <c r="A468" s="304">
        <v>500715</v>
      </c>
      <c r="B468" s="328" t="s">
        <v>3462</v>
      </c>
      <c r="C468" s="428">
        <v>1.4300000000000002</v>
      </c>
      <c r="D468" s="419"/>
      <c r="E468" s="418"/>
      <c r="F468" s="418"/>
      <c r="G468" s="418"/>
    </row>
    <row r="469" spans="1:7" s="229" customFormat="1" outlineLevel="1" x14ac:dyDescent="0.25">
      <c r="A469" s="456">
        <v>500716</v>
      </c>
      <c r="B469" s="464" t="s">
        <v>3461</v>
      </c>
      <c r="C469" s="426">
        <v>1.625</v>
      </c>
      <c r="D469" s="419"/>
      <c r="E469" s="418"/>
      <c r="F469" s="418"/>
      <c r="G469" s="418"/>
    </row>
    <row r="470" spans="1:7" s="229" customFormat="1" outlineLevel="1" x14ac:dyDescent="0.25">
      <c r="A470" s="304">
        <v>500717</v>
      </c>
      <c r="B470" s="328" t="s">
        <v>3460</v>
      </c>
      <c r="C470" s="428">
        <v>1.7550000000000001</v>
      </c>
      <c r="D470" s="419"/>
      <c r="E470" s="418"/>
      <c r="F470" s="418"/>
      <c r="G470" s="418"/>
    </row>
    <row r="471" spans="1:7" s="229" customFormat="1" outlineLevel="1" x14ac:dyDescent="0.25">
      <c r="A471" s="456">
        <v>500718</v>
      </c>
      <c r="B471" s="464" t="s">
        <v>3459</v>
      </c>
      <c r="C471" s="426">
        <v>2.08</v>
      </c>
      <c r="D471" s="419"/>
      <c r="E471" s="418"/>
      <c r="F471" s="418"/>
      <c r="G471" s="418"/>
    </row>
    <row r="472" spans="1:7" s="229" customFormat="1" outlineLevel="1" x14ac:dyDescent="0.25">
      <c r="A472" s="304">
        <v>500719</v>
      </c>
      <c r="B472" s="328" t="s">
        <v>3458</v>
      </c>
      <c r="C472" s="428">
        <v>2.4050000000000007</v>
      </c>
      <c r="D472" s="419"/>
      <c r="E472" s="418"/>
      <c r="F472" s="418"/>
      <c r="G472" s="418"/>
    </row>
    <row r="473" spans="1:7" s="229" customFormat="1" outlineLevel="1" x14ac:dyDescent="0.25">
      <c r="A473" s="456">
        <v>500720</v>
      </c>
      <c r="B473" s="464" t="s">
        <v>3457</v>
      </c>
      <c r="C473" s="426">
        <v>3.3150000000000004</v>
      </c>
      <c r="D473" s="419"/>
      <c r="E473" s="418"/>
      <c r="F473" s="418"/>
      <c r="G473" s="418"/>
    </row>
    <row r="474" spans="1:7" s="229" customFormat="1" outlineLevel="1" x14ac:dyDescent="0.25">
      <c r="A474" s="304">
        <v>500721</v>
      </c>
      <c r="B474" s="328" t="s">
        <v>3456</v>
      </c>
      <c r="C474" s="428">
        <v>4.16</v>
      </c>
      <c r="D474" s="419"/>
      <c r="E474" s="418"/>
      <c r="F474" s="418"/>
      <c r="G474" s="418"/>
    </row>
    <row r="475" spans="1:7" s="229" customFormat="1" outlineLevel="1" x14ac:dyDescent="0.25">
      <c r="A475" s="456">
        <v>500722</v>
      </c>
      <c r="B475" s="464" t="s">
        <v>3455</v>
      </c>
      <c r="C475" s="426">
        <v>5.915</v>
      </c>
      <c r="D475" s="419"/>
      <c r="E475" s="418"/>
      <c r="F475" s="418"/>
      <c r="G475" s="418"/>
    </row>
    <row r="476" spans="1:7" s="229" customFormat="1" x14ac:dyDescent="0.25">
      <c r="A476" s="323"/>
      <c r="B476" s="460" t="s">
        <v>3454</v>
      </c>
      <c r="C476" s="463" t="s">
        <v>2503</v>
      </c>
      <c r="D476" s="419"/>
      <c r="E476" s="418"/>
      <c r="F476" s="418"/>
      <c r="G476" s="418"/>
    </row>
    <row r="477" spans="1:7" s="229" customFormat="1" outlineLevel="1" x14ac:dyDescent="0.25">
      <c r="A477" s="456">
        <v>500735</v>
      </c>
      <c r="B477" s="455" t="s">
        <v>3453</v>
      </c>
      <c r="C477" s="454">
        <v>0.33800000000000002</v>
      </c>
      <c r="D477" s="419"/>
      <c r="E477" s="418"/>
      <c r="F477" s="418"/>
      <c r="G477" s="418"/>
    </row>
    <row r="478" spans="1:7" s="229" customFormat="1" outlineLevel="1" x14ac:dyDescent="0.25">
      <c r="A478" s="304">
        <v>500736</v>
      </c>
      <c r="B478" s="458" t="s">
        <v>3452</v>
      </c>
      <c r="C478" s="457">
        <v>0.41600000000000004</v>
      </c>
      <c r="D478" s="419"/>
      <c r="E478" s="418"/>
      <c r="F478" s="418"/>
      <c r="G478" s="418"/>
    </row>
    <row r="479" spans="1:7" s="229" customFormat="1" outlineLevel="1" x14ac:dyDescent="0.25">
      <c r="A479" s="456">
        <v>500737</v>
      </c>
      <c r="B479" s="455" t="s">
        <v>3451</v>
      </c>
      <c r="C479" s="454">
        <v>0.45499999999999996</v>
      </c>
      <c r="D479" s="419"/>
      <c r="E479" s="418"/>
      <c r="F479" s="418"/>
      <c r="G479" s="418"/>
    </row>
    <row r="480" spans="1:7" s="229" customFormat="1" outlineLevel="1" x14ac:dyDescent="0.25">
      <c r="A480" s="304">
        <v>500738</v>
      </c>
      <c r="B480" s="458" t="s">
        <v>3450</v>
      </c>
      <c r="C480" s="457">
        <v>0.57200000000000006</v>
      </c>
      <c r="D480" s="419"/>
      <c r="E480" s="418"/>
      <c r="F480" s="418"/>
      <c r="G480" s="418"/>
    </row>
    <row r="481" spans="1:7" s="229" customFormat="1" outlineLevel="1" x14ac:dyDescent="0.25">
      <c r="A481" s="456">
        <v>500739</v>
      </c>
      <c r="B481" s="455" t="s">
        <v>3449</v>
      </c>
      <c r="C481" s="454">
        <v>0.33800000000000002</v>
      </c>
      <c r="D481" s="419"/>
      <c r="E481" s="418"/>
      <c r="F481" s="418"/>
      <c r="G481" s="418"/>
    </row>
    <row r="482" spans="1:7" s="229" customFormat="1" outlineLevel="1" x14ac:dyDescent="0.25">
      <c r="A482" s="304">
        <v>500740</v>
      </c>
      <c r="B482" s="458" t="s">
        <v>3448</v>
      </c>
      <c r="C482" s="457">
        <v>0.41600000000000004</v>
      </c>
      <c r="D482" s="419"/>
      <c r="E482" s="418"/>
      <c r="F482" s="418"/>
      <c r="G482" s="418"/>
    </row>
    <row r="483" spans="1:7" s="229" customFormat="1" outlineLevel="1" x14ac:dyDescent="0.25">
      <c r="A483" s="456">
        <v>500741</v>
      </c>
      <c r="B483" s="455" t="s">
        <v>3447</v>
      </c>
      <c r="C483" s="454">
        <v>0.45499999999999996</v>
      </c>
      <c r="D483" s="419"/>
      <c r="E483" s="418"/>
      <c r="F483" s="418"/>
      <c r="G483" s="418"/>
    </row>
    <row r="484" spans="1:7" s="229" customFormat="1" outlineLevel="1" x14ac:dyDescent="0.25">
      <c r="A484" s="304">
        <v>500742</v>
      </c>
      <c r="B484" s="458" t="s">
        <v>3446</v>
      </c>
      <c r="C484" s="457">
        <v>0.57200000000000006</v>
      </c>
      <c r="D484" s="419"/>
      <c r="E484" s="418"/>
      <c r="F484" s="418"/>
      <c r="G484" s="418"/>
    </row>
    <row r="485" spans="1:7" s="229" customFormat="1" outlineLevel="1" x14ac:dyDescent="0.25">
      <c r="A485" s="456">
        <v>500743</v>
      </c>
      <c r="B485" s="455" t="s">
        <v>3445</v>
      </c>
      <c r="C485" s="454">
        <v>0.377</v>
      </c>
      <c r="D485" s="419"/>
      <c r="E485" s="418"/>
      <c r="F485" s="418"/>
      <c r="G485" s="418"/>
    </row>
    <row r="486" spans="1:7" s="229" customFormat="1" outlineLevel="1" x14ac:dyDescent="0.25">
      <c r="A486" s="304">
        <v>500744</v>
      </c>
      <c r="B486" s="458" t="s">
        <v>3444</v>
      </c>
      <c r="C486" s="457">
        <v>0.41600000000000004</v>
      </c>
      <c r="D486" s="419"/>
      <c r="E486" s="418"/>
      <c r="F486" s="418"/>
      <c r="G486" s="418"/>
    </row>
    <row r="487" spans="1:7" s="229" customFormat="1" outlineLevel="1" x14ac:dyDescent="0.25">
      <c r="A487" s="456">
        <v>500745</v>
      </c>
      <c r="B487" s="455" t="s">
        <v>3443</v>
      </c>
      <c r="C487" s="454">
        <v>0.45499999999999996</v>
      </c>
      <c r="D487" s="419"/>
      <c r="E487" s="418"/>
      <c r="F487" s="418"/>
      <c r="G487" s="418"/>
    </row>
    <row r="488" spans="1:7" s="229" customFormat="1" outlineLevel="1" x14ac:dyDescent="0.25">
      <c r="A488" s="304">
        <v>500746</v>
      </c>
      <c r="B488" s="458" t="s">
        <v>3442</v>
      </c>
      <c r="C488" s="457">
        <v>0.624</v>
      </c>
      <c r="D488" s="419"/>
      <c r="E488" s="418"/>
      <c r="F488" s="418"/>
      <c r="G488" s="418"/>
    </row>
    <row r="489" spans="1:7" s="229" customFormat="1" outlineLevel="1" x14ac:dyDescent="0.25">
      <c r="A489" s="456">
        <v>500747</v>
      </c>
      <c r="B489" s="455" t="s">
        <v>3441</v>
      </c>
      <c r="C489" s="454">
        <v>0.42900000000000005</v>
      </c>
      <c r="D489" s="419"/>
      <c r="E489" s="418"/>
      <c r="F489" s="418"/>
      <c r="G489" s="418"/>
    </row>
    <row r="490" spans="1:7" s="229" customFormat="1" outlineLevel="1" x14ac:dyDescent="0.25">
      <c r="A490" s="304">
        <v>500748</v>
      </c>
      <c r="B490" s="458" t="s">
        <v>3440</v>
      </c>
      <c r="C490" s="457">
        <v>0.49400000000000005</v>
      </c>
      <c r="D490" s="419"/>
      <c r="E490" s="418"/>
      <c r="F490" s="418"/>
      <c r="G490" s="418"/>
    </row>
    <row r="491" spans="1:7" s="229" customFormat="1" outlineLevel="1" x14ac:dyDescent="0.25">
      <c r="A491" s="456">
        <v>500749</v>
      </c>
      <c r="B491" s="455" t="s">
        <v>3439</v>
      </c>
      <c r="C491" s="454">
        <v>0.83200000000000007</v>
      </c>
      <c r="D491" s="419"/>
      <c r="E491" s="418"/>
      <c r="F491" s="418"/>
      <c r="G491" s="418"/>
    </row>
    <row r="492" spans="1:7" s="229" customFormat="1" outlineLevel="1" x14ac:dyDescent="0.25">
      <c r="A492" s="304">
        <v>500750</v>
      </c>
      <c r="B492" s="458" t="s">
        <v>3438</v>
      </c>
      <c r="C492" s="457">
        <v>0.48099999999999998</v>
      </c>
      <c r="D492" s="419"/>
      <c r="E492" s="418"/>
      <c r="F492" s="418"/>
      <c r="G492" s="418"/>
    </row>
    <row r="493" spans="1:7" s="229" customFormat="1" outlineLevel="1" x14ac:dyDescent="0.25">
      <c r="A493" s="456">
        <v>500751</v>
      </c>
      <c r="B493" s="455" t="s">
        <v>3437</v>
      </c>
      <c r="C493" s="454">
        <v>0.68900000000000006</v>
      </c>
      <c r="D493" s="419"/>
      <c r="E493" s="418"/>
      <c r="F493" s="418"/>
      <c r="G493" s="418"/>
    </row>
    <row r="494" spans="1:7" s="229" customFormat="1" outlineLevel="1" x14ac:dyDescent="0.25">
      <c r="A494" s="304">
        <v>500752</v>
      </c>
      <c r="B494" s="458" t="s">
        <v>3436</v>
      </c>
      <c r="C494" s="457">
        <v>0.74099999999999999</v>
      </c>
      <c r="D494" s="419"/>
      <c r="E494" s="418"/>
      <c r="F494" s="418"/>
      <c r="G494" s="418"/>
    </row>
    <row r="495" spans="1:7" s="229" customFormat="1" outlineLevel="1" x14ac:dyDescent="0.25">
      <c r="A495" s="456">
        <v>500753</v>
      </c>
      <c r="B495" s="455" t="s">
        <v>3435</v>
      </c>
      <c r="C495" s="454">
        <v>0.9880000000000001</v>
      </c>
      <c r="D495" s="419"/>
      <c r="E495" s="418"/>
      <c r="F495" s="418"/>
      <c r="G495" s="418"/>
    </row>
    <row r="496" spans="1:7" s="229" customFormat="1" outlineLevel="1" x14ac:dyDescent="0.25">
      <c r="A496" s="304">
        <v>500754</v>
      </c>
      <c r="B496" s="458" t="s">
        <v>3434</v>
      </c>
      <c r="C496" s="457">
        <v>1.1180000000000001</v>
      </c>
      <c r="D496" s="419"/>
      <c r="E496" s="418"/>
      <c r="F496" s="418"/>
      <c r="G496" s="418"/>
    </row>
    <row r="497" spans="1:7" s="229" customFormat="1" outlineLevel="1" x14ac:dyDescent="0.25">
      <c r="A497" s="456">
        <v>500755</v>
      </c>
      <c r="B497" s="455" t="s">
        <v>3433</v>
      </c>
      <c r="C497" s="454">
        <v>1.131</v>
      </c>
      <c r="D497" s="419"/>
      <c r="E497" s="418"/>
      <c r="F497" s="418"/>
      <c r="G497" s="418"/>
    </row>
    <row r="498" spans="1:7" s="229" customFormat="1" outlineLevel="1" x14ac:dyDescent="0.25">
      <c r="A498" s="304">
        <v>500756</v>
      </c>
      <c r="B498" s="458" t="s">
        <v>3432</v>
      </c>
      <c r="C498" s="457">
        <v>1.3650000000000002</v>
      </c>
      <c r="D498" s="419"/>
      <c r="E498" s="418"/>
      <c r="F498" s="418"/>
      <c r="G498" s="418"/>
    </row>
    <row r="499" spans="1:7" s="229" customFormat="1" outlineLevel="1" x14ac:dyDescent="0.25">
      <c r="A499" s="456">
        <v>500758</v>
      </c>
      <c r="B499" s="455" t="s">
        <v>3431</v>
      </c>
      <c r="C499" s="454">
        <v>1.885</v>
      </c>
      <c r="D499" s="419"/>
      <c r="E499" s="418"/>
      <c r="F499" s="418"/>
      <c r="G499" s="418"/>
    </row>
    <row r="500" spans="1:7" s="229" customFormat="1" outlineLevel="1" x14ac:dyDescent="0.25">
      <c r="A500" s="304">
        <v>500761</v>
      </c>
      <c r="B500" s="458" t="s">
        <v>3430</v>
      </c>
      <c r="C500" s="457">
        <v>2.4699999999999998</v>
      </c>
      <c r="D500" s="419"/>
      <c r="E500" s="418"/>
      <c r="F500" s="418"/>
      <c r="G500" s="418"/>
    </row>
    <row r="501" spans="1:7" s="229" customFormat="1" outlineLevel="1" x14ac:dyDescent="0.25">
      <c r="A501" s="456">
        <v>500763</v>
      </c>
      <c r="B501" s="455" t="s">
        <v>3429</v>
      </c>
      <c r="C501" s="454">
        <v>4.29</v>
      </c>
      <c r="D501" s="419"/>
      <c r="E501" s="418"/>
      <c r="F501" s="418"/>
      <c r="G501" s="418"/>
    </row>
    <row r="502" spans="1:7" s="229" customFormat="1" x14ac:dyDescent="0.25">
      <c r="A502" s="323"/>
      <c r="B502" s="460" t="s">
        <v>3428</v>
      </c>
      <c r="C502" s="459" t="s">
        <v>2503</v>
      </c>
      <c r="D502" s="419"/>
      <c r="E502" s="418"/>
      <c r="F502" s="418"/>
      <c r="G502" s="418"/>
    </row>
    <row r="503" spans="1:7" s="229" customFormat="1" outlineLevel="1" x14ac:dyDescent="0.25">
      <c r="A503" s="456">
        <v>500770</v>
      </c>
      <c r="B503" s="455" t="s">
        <v>3427</v>
      </c>
      <c r="C503" s="454">
        <v>0.624</v>
      </c>
      <c r="D503" s="419"/>
      <c r="E503" s="418"/>
      <c r="F503" s="418"/>
      <c r="G503" s="418"/>
    </row>
    <row r="504" spans="1:7" s="229" customFormat="1" outlineLevel="1" x14ac:dyDescent="0.25">
      <c r="A504" s="304">
        <v>500771</v>
      </c>
      <c r="B504" s="458" t="s">
        <v>3426</v>
      </c>
      <c r="C504" s="457">
        <v>1.1700000000000002</v>
      </c>
      <c r="D504" s="419"/>
      <c r="E504" s="418"/>
      <c r="F504" s="418"/>
      <c r="G504" s="418"/>
    </row>
    <row r="505" spans="1:7" s="229" customFormat="1" outlineLevel="1" x14ac:dyDescent="0.25">
      <c r="A505" s="339">
        <v>500772</v>
      </c>
      <c r="B505" s="461" t="s">
        <v>3425</v>
      </c>
      <c r="C505" s="454">
        <v>1.1700000000000002</v>
      </c>
      <c r="D505" s="419"/>
      <c r="E505" s="418"/>
      <c r="F505" s="418"/>
      <c r="G505" s="418"/>
    </row>
    <row r="506" spans="1:7" s="229" customFormat="1" outlineLevel="1" x14ac:dyDescent="0.25">
      <c r="A506" s="304">
        <v>500897</v>
      </c>
      <c r="B506" s="458" t="s">
        <v>3424</v>
      </c>
      <c r="C506" s="457">
        <v>1.1700000000000002</v>
      </c>
      <c r="D506" s="419"/>
      <c r="E506" s="418"/>
      <c r="F506" s="418"/>
      <c r="G506" s="418"/>
    </row>
    <row r="507" spans="1:7" s="229" customFormat="1" outlineLevel="1" x14ac:dyDescent="0.25">
      <c r="A507" s="339">
        <v>500774</v>
      </c>
      <c r="B507" s="461" t="s">
        <v>3423</v>
      </c>
      <c r="C507" s="454">
        <v>1.6900000000000002</v>
      </c>
      <c r="D507" s="419"/>
      <c r="E507" s="418"/>
      <c r="F507" s="418"/>
      <c r="G507" s="418"/>
    </row>
    <row r="508" spans="1:7" s="229" customFormat="1" outlineLevel="1" x14ac:dyDescent="0.25">
      <c r="A508" s="304">
        <v>500775</v>
      </c>
      <c r="B508" s="458" t="s">
        <v>3422</v>
      </c>
      <c r="C508" s="457">
        <v>1.6900000000000002</v>
      </c>
      <c r="D508" s="419"/>
      <c r="E508" s="418"/>
      <c r="F508" s="418"/>
      <c r="G508" s="418"/>
    </row>
    <row r="509" spans="1:7" s="229" customFormat="1" outlineLevel="1" x14ac:dyDescent="0.25">
      <c r="A509" s="339">
        <v>500776</v>
      </c>
      <c r="B509" s="461" t="s">
        <v>3421</v>
      </c>
      <c r="C509" s="454">
        <v>1.6900000000000002</v>
      </c>
      <c r="D509" s="419"/>
      <c r="E509" s="418"/>
      <c r="F509" s="418"/>
      <c r="G509" s="418"/>
    </row>
    <row r="510" spans="1:7" s="229" customFormat="1" outlineLevel="1" x14ac:dyDescent="0.25">
      <c r="A510" s="304">
        <v>500777</v>
      </c>
      <c r="B510" s="458" t="s">
        <v>3420</v>
      </c>
      <c r="C510" s="457">
        <v>1.6900000000000002</v>
      </c>
      <c r="D510" s="419"/>
      <c r="E510" s="418"/>
      <c r="F510" s="418"/>
      <c r="G510" s="418"/>
    </row>
    <row r="511" spans="1:7" s="229" customFormat="1" outlineLevel="1" x14ac:dyDescent="0.25">
      <c r="A511" s="339">
        <v>500778</v>
      </c>
      <c r="B511" s="461" t="s">
        <v>3419</v>
      </c>
      <c r="C511" s="454">
        <v>1.6900000000000002</v>
      </c>
      <c r="D511" s="419"/>
      <c r="E511" s="418"/>
      <c r="F511" s="418"/>
      <c r="G511" s="418"/>
    </row>
    <row r="512" spans="1:7" s="229" customFormat="1" outlineLevel="1" x14ac:dyDescent="0.25">
      <c r="A512" s="304">
        <v>500779</v>
      </c>
      <c r="B512" s="458" t="s">
        <v>3418</v>
      </c>
      <c r="C512" s="457">
        <v>1.6900000000000002</v>
      </c>
      <c r="D512" s="419"/>
      <c r="E512" s="418"/>
      <c r="F512" s="418"/>
      <c r="G512" s="418"/>
    </row>
    <row r="513" spans="1:7" s="229" customFormat="1" outlineLevel="1" x14ac:dyDescent="0.25">
      <c r="A513" s="339">
        <v>500780</v>
      </c>
      <c r="B513" s="461" t="s">
        <v>3417</v>
      </c>
      <c r="C513" s="454">
        <v>1.9500000000000002</v>
      </c>
      <c r="D513" s="419"/>
      <c r="E513" s="418"/>
      <c r="F513" s="418"/>
      <c r="G513" s="418"/>
    </row>
    <row r="514" spans="1:7" s="229" customFormat="1" outlineLevel="1" x14ac:dyDescent="0.25">
      <c r="A514" s="304">
        <v>500781</v>
      </c>
      <c r="B514" s="458" t="s">
        <v>3416</v>
      </c>
      <c r="C514" s="457">
        <v>1.9500000000000002</v>
      </c>
      <c r="D514" s="419"/>
      <c r="E514" s="418"/>
      <c r="F514" s="418"/>
      <c r="G514" s="418"/>
    </row>
    <row r="515" spans="1:7" s="229" customFormat="1" outlineLevel="1" x14ac:dyDescent="0.25">
      <c r="A515" s="456">
        <v>500782</v>
      </c>
      <c r="B515" s="455" t="s">
        <v>3415</v>
      </c>
      <c r="C515" s="454">
        <v>1.9500000000000002</v>
      </c>
      <c r="D515" s="419"/>
      <c r="E515" s="418"/>
      <c r="F515" s="418"/>
      <c r="G515" s="418"/>
    </row>
    <row r="516" spans="1:7" s="229" customFormat="1" outlineLevel="1" x14ac:dyDescent="0.25">
      <c r="A516" s="304">
        <v>500783</v>
      </c>
      <c r="B516" s="458" t="s">
        <v>3414</v>
      </c>
      <c r="C516" s="457">
        <v>2.1189999999999998</v>
      </c>
      <c r="D516" s="419"/>
      <c r="E516" s="418"/>
      <c r="F516" s="418"/>
      <c r="G516" s="418"/>
    </row>
    <row r="517" spans="1:7" s="229" customFormat="1" outlineLevel="1" x14ac:dyDescent="0.25">
      <c r="A517" s="456">
        <v>500784</v>
      </c>
      <c r="B517" s="455" t="s">
        <v>3413</v>
      </c>
      <c r="C517" s="454">
        <v>2.1189999999999998</v>
      </c>
      <c r="D517" s="419"/>
      <c r="E517" s="418"/>
      <c r="F517" s="418"/>
      <c r="G517" s="418"/>
    </row>
    <row r="518" spans="1:7" s="229" customFormat="1" outlineLevel="1" x14ac:dyDescent="0.25">
      <c r="A518" s="304">
        <v>500785</v>
      </c>
      <c r="B518" s="458" t="s">
        <v>3412</v>
      </c>
      <c r="C518" s="457">
        <v>2.1189999999999998</v>
      </c>
      <c r="D518" s="419"/>
      <c r="E518" s="418"/>
      <c r="F518" s="418"/>
      <c r="G518" s="418"/>
    </row>
    <row r="519" spans="1:7" s="229" customFormat="1" outlineLevel="1" x14ac:dyDescent="0.25">
      <c r="A519" s="456">
        <v>500786</v>
      </c>
      <c r="B519" s="455" t="s">
        <v>3411</v>
      </c>
      <c r="C519" s="454">
        <v>2.8600000000000003</v>
      </c>
      <c r="D519" s="419"/>
      <c r="E519" s="418"/>
      <c r="F519" s="418"/>
      <c r="G519" s="418"/>
    </row>
    <row r="520" spans="1:7" s="229" customFormat="1" outlineLevel="1" x14ac:dyDescent="0.25">
      <c r="A520" s="304">
        <v>500787</v>
      </c>
      <c r="B520" s="458" t="s">
        <v>3410</v>
      </c>
      <c r="C520" s="457">
        <v>2.8600000000000003</v>
      </c>
      <c r="D520" s="419"/>
      <c r="E520" s="418"/>
      <c r="F520" s="418"/>
      <c r="G520" s="418"/>
    </row>
    <row r="521" spans="1:7" s="229" customFormat="1" outlineLevel="1" x14ac:dyDescent="0.25">
      <c r="A521" s="456">
        <v>500788</v>
      </c>
      <c r="B521" s="455" t="s">
        <v>3409</v>
      </c>
      <c r="C521" s="454">
        <v>2.8600000000000003</v>
      </c>
      <c r="D521" s="419"/>
      <c r="E521" s="418"/>
      <c r="F521" s="418"/>
      <c r="G521" s="418"/>
    </row>
    <row r="522" spans="1:7" s="229" customFormat="1" x14ac:dyDescent="0.25">
      <c r="A522" s="323"/>
      <c r="B522" s="460" t="s">
        <v>3408</v>
      </c>
      <c r="C522" s="459" t="s">
        <v>2503</v>
      </c>
      <c r="D522" s="419"/>
      <c r="E522" s="418"/>
      <c r="F522" s="418"/>
      <c r="G522" s="418"/>
    </row>
    <row r="523" spans="1:7" s="229" customFormat="1" outlineLevel="1" x14ac:dyDescent="0.25">
      <c r="A523" s="456">
        <v>500790</v>
      </c>
      <c r="B523" s="455" t="s">
        <v>3407</v>
      </c>
      <c r="C523" s="454">
        <v>1.4300000000000002</v>
      </c>
      <c r="D523" s="419"/>
      <c r="E523" s="418"/>
      <c r="F523" s="418"/>
      <c r="G523" s="418"/>
    </row>
    <row r="524" spans="1:7" s="229" customFormat="1" outlineLevel="1" x14ac:dyDescent="0.25">
      <c r="A524" s="304">
        <v>500791</v>
      </c>
      <c r="B524" s="458" t="s">
        <v>3406</v>
      </c>
      <c r="C524" s="457">
        <v>1.4300000000000002</v>
      </c>
      <c r="D524" s="419"/>
      <c r="E524" s="418"/>
      <c r="F524" s="418"/>
      <c r="G524" s="418"/>
    </row>
    <row r="525" spans="1:7" s="229" customFormat="1" outlineLevel="1" x14ac:dyDescent="0.25">
      <c r="A525" s="456">
        <v>500793</v>
      </c>
      <c r="B525" s="455" t="s">
        <v>3405</v>
      </c>
      <c r="C525" s="454">
        <v>1.7550000000000001</v>
      </c>
      <c r="D525" s="419"/>
      <c r="E525" s="418"/>
      <c r="F525" s="418"/>
      <c r="G525" s="418"/>
    </row>
    <row r="526" spans="1:7" s="229" customFormat="1" outlineLevel="1" x14ac:dyDescent="0.25">
      <c r="A526" s="304">
        <v>500794</v>
      </c>
      <c r="B526" s="458" t="s">
        <v>3404</v>
      </c>
      <c r="C526" s="457">
        <v>1.7550000000000001</v>
      </c>
      <c r="D526" s="419"/>
      <c r="E526" s="418"/>
      <c r="F526" s="418"/>
      <c r="G526" s="418"/>
    </row>
    <row r="527" spans="1:7" s="229" customFormat="1" outlineLevel="1" x14ac:dyDescent="0.25">
      <c r="A527" s="456">
        <v>500796</v>
      </c>
      <c r="B527" s="455" t="s">
        <v>3403</v>
      </c>
      <c r="C527" s="454">
        <v>1.7550000000000001</v>
      </c>
      <c r="D527" s="419"/>
      <c r="E527" s="418"/>
      <c r="F527" s="418"/>
      <c r="G527" s="418"/>
    </row>
    <row r="528" spans="1:7" s="229" customFormat="1" outlineLevel="1" x14ac:dyDescent="0.25">
      <c r="A528" s="304">
        <v>500797</v>
      </c>
      <c r="B528" s="458" t="s">
        <v>3402</v>
      </c>
      <c r="C528" s="457">
        <v>1.7550000000000001</v>
      </c>
      <c r="D528" s="419"/>
      <c r="E528" s="418"/>
      <c r="F528" s="418"/>
      <c r="G528" s="418"/>
    </row>
    <row r="529" spans="1:7" s="229" customFormat="1" outlineLevel="1" x14ac:dyDescent="0.25">
      <c r="A529" s="456">
        <v>500799</v>
      </c>
      <c r="B529" s="455" t="s">
        <v>3401</v>
      </c>
      <c r="C529" s="454">
        <v>1.885</v>
      </c>
      <c r="D529" s="419"/>
      <c r="E529" s="418"/>
      <c r="F529" s="418"/>
      <c r="G529" s="418"/>
    </row>
    <row r="530" spans="1:7" s="229" customFormat="1" outlineLevel="1" x14ac:dyDescent="0.25">
      <c r="A530" s="304">
        <v>500800</v>
      </c>
      <c r="B530" s="458" t="s">
        <v>3400</v>
      </c>
      <c r="C530" s="457">
        <v>1.885</v>
      </c>
      <c r="D530" s="419"/>
      <c r="E530" s="418"/>
      <c r="F530" s="418"/>
      <c r="G530" s="418"/>
    </row>
    <row r="531" spans="1:7" s="229" customFormat="1" outlineLevel="1" x14ac:dyDescent="0.25">
      <c r="A531" s="456">
        <v>500802</v>
      </c>
      <c r="B531" s="455" t="s">
        <v>3399</v>
      </c>
      <c r="C531" s="454">
        <v>2.2749999999999999</v>
      </c>
      <c r="D531" s="419"/>
      <c r="E531" s="418"/>
      <c r="F531" s="418"/>
      <c r="G531" s="418"/>
    </row>
    <row r="532" spans="1:7" s="229" customFormat="1" outlineLevel="1" x14ac:dyDescent="0.25">
      <c r="A532" s="304">
        <v>500803</v>
      </c>
      <c r="B532" s="458" t="s">
        <v>3398</v>
      </c>
      <c r="C532" s="457">
        <v>2.2749999999999999</v>
      </c>
      <c r="D532" s="419"/>
      <c r="E532" s="418"/>
      <c r="F532" s="418"/>
      <c r="G532" s="418"/>
    </row>
    <row r="533" spans="1:7" s="229" customFormat="1" outlineLevel="1" x14ac:dyDescent="0.25">
      <c r="A533" s="456">
        <v>500804</v>
      </c>
      <c r="B533" s="455" t="s">
        <v>3397</v>
      </c>
      <c r="C533" s="454">
        <v>2.2749999999999999</v>
      </c>
      <c r="D533" s="419"/>
      <c r="E533" s="418"/>
      <c r="F533" s="418"/>
      <c r="G533" s="418"/>
    </row>
    <row r="534" spans="1:7" s="229" customFormat="1" x14ac:dyDescent="0.25">
      <c r="A534" s="323"/>
      <c r="B534" s="460" t="s">
        <v>3396</v>
      </c>
      <c r="C534" s="459" t="s">
        <v>2503</v>
      </c>
      <c r="D534" s="419"/>
      <c r="E534" s="418"/>
      <c r="F534" s="418"/>
      <c r="G534" s="418"/>
    </row>
    <row r="535" spans="1:7" s="229" customFormat="1" x14ac:dyDescent="0.25">
      <c r="A535" s="323"/>
      <c r="B535" s="462" t="s">
        <v>3395</v>
      </c>
      <c r="C535" s="459"/>
      <c r="D535" s="419"/>
      <c r="E535" s="418"/>
      <c r="F535" s="418"/>
      <c r="G535" s="418"/>
    </row>
    <row r="536" spans="1:7" s="229" customFormat="1" outlineLevel="1" x14ac:dyDescent="0.25">
      <c r="A536" s="456">
        <v>500810</v>
      </c>
      <c r="B536" s="455" t="s">
        <v>3394</v>
      </c>
      <c r="C536" s="454">
        <v>1.56</v>
      </c>
      <c r="D536" s="419"/>
      <c r="E536" s="418"/>
      <c r="F536" s="418"/>
      <c r="G536" s="418"/>
    </row>
    <row r="537" spans="1:7" s="229" customFormat="1" outlineLevel="1" x14ac:dyDescent="0.25">
      <c r="A537" s="304">
        <v>500811</v>
      </c>
      <c r="B537" s="458" t="s">
        <v>3393</v>
      </c>
      <c r="C537" s="457">
        <v>1.56</v>
      </c>
      <c r="D537" s="419"/>
      <c r="E537" s="418"/>
      <c r="F537" s="418"/>
      <c r="G537" s="418"/>
    </row>
    <row r="538" spans="1:7" s="229" customFormat="1" outlineLevel="1" x14ac:dyDescent="0.25">
      <c r="A538" s="456">
        <v>500812</v>
      </c>
      <c r="B538" s="455" t="s">
        <v>3392</v>
      </c>
      <c r="C538" s="454">
        <v>1.625</v>
      </c>
      <c r="D538" s="419"/>
      <c r="E538" s="418"/>
      <c r="F538" s="418"/>
      <c r="G538" s="418"/>
    </row>
    <row r="539" spans="1:7" s="229" customFormat="1" outlineLevel="1" x14ac:dyDescent="0.25">
      <c r="A539" s="304">
        <v>500813</v>
      </c>
      <c r="B539" s="458" t="s">
        <v>3391</v>
      </c>
      <c r="C539" s="457">
        <v>1.625</v>
      </c>
      <c r="D539" s="419"/>
      <c r="E539" s="418"/>
      <c r="F539" s="418"/>
      <c r="G539" s="418"/>
    </row>
    <row r="540" spans="1:7" s="229" customFormat="1" x14ac:dyDescent="0.25">
      <c r="A540" s="323"/>
      <c r="B540" s="462" t="s">
        <v>3390</v>
      </c>
      <c r="C540" s="459"/>
      <c r="D540" s="419"/>
      <c r="E540" s="418"/>
      <c r="F540" s="418"/>
      <c r="G540" s="418"/>
    </row>
    <row r="541" spans="1:7" s="229" customFormat="1" outlineLevel="1" x14ac:dyDescent="0.25">
      <c r="A541" s="456">
        <v>500814</v>
      </c>
      <c r="B541" s="455" t="s">
        <v>3389</v>
      </c>
      <c r="C541" s="454">
        <v>1.2349999999999999</v>
      </c>
      <c r="D541" s="419"/>
      <c r="E541" s="418"/>
      <c r="F541" s="418"/>
      <c r="G541" s="418"/>
    </row>
    <row r="542" spans="1:7" s="229" customFormat="1" outlineLevel="1" x14ac:dyDescent="0.25">
      <c r="A542" s="304">
        <v>500815</v>
      </c>
      <c r="B542" s="458" t="s">
        <v>3388</v>
      </c>
      <c r="C542" s="457">
        <v>1.2349999999999999</v>
      </c>
      <c r="D542" s="419"/>
      <c r="E542" s="418"/>
      <c r="F542" s="418"/>
      <c r="G542" s="418"/>
    </row>
    <row r="543" spans="1:7" s="229" customFormat="1" outlineLevel="1" x14ac:dyDescent="0.25">
      <c r="A543" s="456">
        <v>500816</v>
      </c>
      <c r="B543" s="455" t="s">
        <v>3387</v>
      </c>
      <c r="C543" s="454">
        <v>1.56</v>
      </c>
      <c r="D543" s="419"/>
      <c r="E543" s="418"/>
      <c r="F543" s="418"/>
      <c r="G543" s="418"/>
    </row>
    <row r="544" spans="1:7" s="229" customFormat="1" outlineLevel="1" x14ac:dyDescent="0.25">
      <c r="A544" s="304">
        <v>500817</v>
      </c>
      <c r="B544" s="458" t="s">
        <v>3386</v>
      </c>
      <c r="C544" s="457">
        <v>1.56</v>
      </c>
      <c r="D544" s="419"/>
      <c r="E544" s="418"/>
      <c r="F544" s="418"/>
      <c r="G544" s="418"/>
    </row>
    <row r="545" spans="1:7" s="229" customFormat="1" outlineLevel="1" x14ac:dyDescent="0.25">
      <c r="A545" s="456">
        <v>500818</v>
      </c>
      <c r="B545" s="455" t="s">
        <v>3385</v>
      </c>
      <c r="C545" s="454">
        <v>1.625</v>
      </c>
      <c r="D545" s="419"/>
      <c r="E545" s="418"/>
      <c r="F545" s="418"/>
      <c r="G545" s="418"/>
    </row>
    <row r="546" spans="1:7" s="229" customFormat="1" outlineLevel="1" x14ac:dyDescent="0.25">
      <c r="A546" s="304">
        <v>500819</v>
      </c>
      <c r="B546" s="458" t="s">
        <v>3384</v>
      </c>
      <c r="C546" s="457">
        <v>1.625</v>
      </c>
      <c r="D546" s="419"/>
      <c r="E546" s="418"/>
      <c r="F546" s="418"/>
      <c r="G546" s="418"/>
    </row>
    <row r="547" spans="1:7" s="229" customFormat="1" x14ac:dyDescent="0.25">
      <c r="A547" s="323"/>
      <c r="B547" s="460" t="s">
        <v>3383</v>
      </c>
      <c r="C547" s="459" t="s">
        <v>2503</v>
      </c>
      <c r="D547" s="419"/>
      <c r="E547" s="418"/>
      <c r="F547" s="418"/>
      <c r="G547" s="418"/>
    </row>
    <row r="548" spans="1:7" s="229" customFormat="1" x14ac:dyDescent="0.25">
      <c r="A548" s="323"/>
      <c r="B548" s="462" t="s">
        <v>3382</v>
      </c>
      <c r="C548" s="459"/>
      <c r="D548" s="419"/>
      <c r="E548" s="418"/>
      <c r="F548" s="418"/>
      <c r="G548" s="418"/>
    </row>
    <row r="549" spans="1:7" s="229" customFormat="1" outlineLevel="1" x14ac:dyDescent="0.25">
      <c r="A549" s="456">
        <v>500820</v>
      </c>
      <c r="B549" s="455" t="s">
        <v>3381</v>
      </c>
      <c r="C549" s="454">
        <v>1.04</v>
      </c>
      <c r="D549" s="419"/>
      <c r="E549" s="418"/>
      <c r="F549" s="418"/>
      <c r="G549" s="418"/>
    </row>
    <row r="550" spans="1:7" s="229" customFormat="1" outlineLevel="1" x14ac:dyDescent="0.25">
      <c r="A550" s="304">
        <v>500821</v>
      </c>
      <c r="B550" s="458" t="s">
        <v>3380</v>
      </c>
      <c r="C550" s="457">
        <v>1.04</v>
      </c>
      <c r="D550" s="419"/>
      <c r="E550" s="418"/>
      <c r="F550" s="418"/>
      <c r="G550" s="418"/>
    </row>
    <row r="551" spans="1:7" s="229" customFormat="1" outlineLevel="1" x14ac:dyDescent="0.25">
      <c r="A551" s="456">
        <v>500823</v>
      </c>
      <c r="B551" s="455" t="s">
        <v>3379</v>
      </c>
      <c r="C551" s="454">
        <v>1.2349999999999999</v>
      </c>
      <c r="D551" s="419"/>
      <c r="E551" s="418"/>
      <c r="F551" s="418"/>
      <c r="G551" s="418"/>
    </row>
    <row r="552" spans="1:7" s="229" customFormat="1" outlineLevel="1" x14ac:dyDescent="0.25">
      <c r="A552" s="304">
        <v>500824</v>
      </c>
      <c r="B552" s="458" t="s">
        <v>3378</v>
      </c>
      <c r="C552" s="457">
        <v>1.2349999999999999</v>
      </c>
      <c r="D552" s="419"/>
      <c r="E552" s="418"/>
      <c r="F552" s="418"/>
      <c r="G552" s="418"/>
    </row>
    <row r="553" spans="1:7" s="229" customFormat="1" outlineLevel="1" x14ac:dyDescent="0.25">
      <c r="A553" s="456">
        <v>500826</v>
      </c>
      <c r="B553" s="455" t="s">
        <v>3377</v>
      </c>
      <c r="C553" s="454">
        <v>1.8199999999999998</v>
      </c>
      <c r="D553" s="419"/>
      <c r="E553" s="418"/>
      <c r="F553" s="418"/>
      <c r="G553" s="418"/>
    </row>
    <row r="554" spans="1:7" s="229" customFormat="1" outlineLevel="1" x14ac:dyDescent="0.25">
      <c r="A554" s="304">
        <v>500833</v>
      </c>
      <c r="B554" s="458" t="s">
        <v>3376</v>
      </c>
      <c r="C554" s="457">
        <v>1.56</v>
      </c>
      <c r="D554" s="419"/>
      <c r="E554" s="418"/>
      <c r="F554" s="418"/>
      <c r="G554" s="418"/>
    </row>
    <row r="555" spans="1:7" s="229" customFormat="1" outlineLevel="1" x14ac:dyDescent="0.25">
      <c r="A555" s="456">
        <v>500834</v>
      </c>
      <c r="B555" s="455" t="s">
        <v>3375</v>
      </c>
      <c r="C555" s="454">
        <v>1.56</v>
      </c>
      <c r="D555" s="419"/>
      <c r="E555" s="418"/>
      <c r="F555" s="418"/>
      <c r="G555" s="418"/>
    </row>
    <row r="556" spans="1:7" s="229" customFormat="1" outlineLevel="1" x14ac:dyDescent="0.25">
      <c r="A556" s="304">
        <v>500827</v>
      </c>
      <c r="B556" s="458" t="s">
        <v>3374</v>
      </c>
      <c r="C556" s="457">
        <v>1.8199999999999998</v>
      </c>
      <c r="D556" s="419"/>
      <c r="E556" s="418"/>
      <c r="F556" s="418"/>
      <c r="G556" s="418"/>
    </row>
    <row r="557" spans="1:7" s="229" customFormat="1" outlineLevel="1" x14ac:dyDescent="0.25">
      <c r="A557" s="456">
        <v>500828</v>
      </c>
      <c r="B557" s="455" t="s">
        <v>3373</v>
      </c>
      <c r="C557" s="454">
        <v>1.8199999999999998</v>
      </c>
      <c r="D557" s="419"/>
      <c r="E557" s="418"/>
      <c r="F557" s="418"/>
      <c r="G557" s="418"/>
    </row>
    <row r="558" spans="1:7" s="229" customFormat="1" x14ac:dyDescent="0.25">
      <c r="A558" s="323"/>
      <c r="B558" s="462" t="s">
        <v>3372</v>
      </c>
      <c r="C558" s="459"/>
      <c r="D558" s="419"/>
      <c r="E558" s="418"/>
      <c r="F558" s="418"/>
      <c r="G558" s="418"/>
    </row>
    <row r="559" spans="1:7" s="229" customFormat="1" outlineLevel="1" x14ac:dyDescent="0.25">
      <c r="A559" s="339">
        <v>500870</v>
      </c>
      <c r="B559" s="461" t="s">
        <v>3371</v>
      </c>
      <c r="C559" s="454">
        <v>0.90999999999999992</v>
      </c>
      <c r="D559" s="419"/>
      <c r="E559" s="418"/>
      <c r="F559" s="418"/>
      <c r="G559" s="418"/>
    </row>
    <row r="560" spans="1:7" s="229" customFormat="1" outlineLevel="1" x14ac:dyDescent="0.25">
      <c r="A560" s="304">
        <v>500871</v>
      </c>
      <c r="B560" s="458" t="s">
        <v>3370</v>
      </c>
      <c r="C560" s="457">
        <v>0.90999999999999992</v>
      </c>
      <c r="D560" s="419"/>
      <c r="E560" s="418"/>
      <c r="F560" s="418"/>
      <c r="G560" s="418"/>
    </row>
    <row r="561" spans="1:7" s="229" customFormat="1" outlineLevel="1" x14ac:dyDescent="0.25">
      <c r="A561" s="339">
        <v>500873</v>
      </c>
      <c r="B561" s="461" t="s">
        <v>3369</v>
      </c>
      <c r="C561" s="454">
        <v>1.1700000000000002</v>
      </c>
      <c r="D561" s="419"/>
      <c r="E561" s="418"/>
      <c r="F561" s="418"/>
      <c r="G561" s="418"/>
    </row>
    <row r="562" spans="1:7" s="229" customFormat="1" outlineLevel="1" x14ac:dyDescent="0.25">
      <c r="A562" s="304">
        <v>500874</v>
      </c>
      <c r="B562" s="458" t="s">
        <v>3368</v>
      </c>
      <c r="C562" s="457">
        <v>1.1700000000000002</v>
      </c>
      <c r="D562" s="419"/>
      <c r="E562" s="418"/>
      <c r="F562" s="418"/>
      <c r="G562" s="418"/>
    </row>
    <row r="563" spans="1:7" s="229" customFormat="1" outlineLevel="1" x14ac:dyDescent="0.25">
      <c r="A563" s="339">
        <v>500876</v>
      </c>
      <c r="B563" s="461" t="s">
        <v>3367</v>
      </c>
      <c r="C563" s="454">
        <v>1.4300000000000002</v>
      </c>
      <c r="D563" s="419"/>
      <c r="E563" s="418"/>
      <c r="F563" s="418"/>
      <c r="G563" s="418"/>
    </row>
    <row r="564" spans="1:7" s="229" customFormat="1" outlineLevel="1" x14ac:dyDescent="0.25">
      <c r="A564" s="304">
        <v>500877</v>
      </c>
      <c r="B564" s="458" t="s">
        <v>3366</v>
      </c>
      <c r="C564" s="457">
        <v>1.4300000000000002</v>
      </c>
      <c r="D564" s="419"/>
      <c r="E564" s="418"/>
      <c r="F564" s="418"/>
      <c r="G564" s="418"/>
    </row>
    <row r="565" spans="1:7" s="229" customFormat="1" outlineLevel="1" x14ac:dyDescent="0.25">
      <c r="A565" s="339">
        <v>500878</v>
      </c>
      <c r="B565" s="461" t="s">
        <v>3365</v>
      </c>
      <c r="C565" s="454">
        <v>1.4300000000000002</v>
      </c>
      <c r="D565" s="419"/>
      <c r="E565" s="418"/>
      <c r="F565" s="418"/>
      <c r="G565" s="418"/>
    </row>
    <row r="566" spans="1:7" s="229" customFormat="1" outlineLevel="1" x14ac:dyDescent="0.25">
      <c r="A566" s="304">
        <v>500885</v>
      </c>
      <c r="B566" s="458" t="s">
        <v>3364</v>
      </c>
      <c r="C566" s="457">
        <v>1.04</v>
      </c>
      <c r="D566" s="419"/>
      <c r="E566" s="418"/>
      <c r="F566" s="418"/>
      <c r="G566" s="418"/>
    </row>
    <row r="567" spans="1:7" s="229" customFormat="1" outlineLevel="1" x14ac:dyDescent="0.25">
      <c r="A567" s="339">
        <v>500886</v>
      </c>
      <c r="B567" s="461" t="s">
        <v>3363</v>
      </c>
      <c r="C567" s="454">
        <v>1.04</v>
      </c>
      <c r="D567" s="419"/>
      <c r="E567" s="418"/>
      <c r="F567" s="418"/>
      <c r="G567" s="418"/>
    </row>
    <row r="568" spans="1:7" s="229" customFormat="1" x14ac:dyDescent="0.25">
      <c r="A568" s="323"/>
      <c r="B568" s="460" t="s">
        <v>3362</v>
      </c>
      <c r="C568" s="459" t="s">
        <v>2503</v>
      </c>
      <c r="D568" s="419"/>
      <c r="E568" s="418"/>
      <c r="F568" s="418"/>
      <c r="G568" s="418"/>
    </row>
    <row r="569" spans="1:7" s="229" customFormat="1" outlineLevel="1" x14ac:dyDescent="0.25">
      <c r="A569" s="456">
        <v>500890</v>
      </c>
      <c r="B569" s="455" t="s">
        <v>3361</v>
      </c>
      <c r="C569" s="454">
        <v>0.58500000000000008</v>
      </c>
      <c r="D569" s="419"/>
      <c r="E569" s="418"/>
      <c r="F569" s="418"/>
      <c r="G569" s="418"/>
    </row>
    <row r="570" spans="1:7" s="229" customFormat="1" outlineLevel="1" x14ac:dyDescent="0.25">
      <c r="A570" s="304">
        <v>500891</v>
      </c>
      <c r="B570" s="458" t="s">
        <v>3360</v>
      </c>
      <c r="C570" s="457">
        <v>0.65</v>
      </c>
      <c r="D570" s="419"/>
      <c r="E570" s="418"/>
      <c r="F570" s="418"/>
      <c r="G570" s="418"/>
    </row>
    <row r="571" spans="1:7" s="229" customFormat="1" outlineLevel="1" x14ac:dyDescent="0.25">
      <c r="A571" s="456">
        <v>500892</v>
      </c>
      <c r="B571" s="455" t="s">
        <v>3359</v>
      </c>
      <c r="C571" s="454">
        <v>0.78</v>
      </c>
      <c r="D571" s="419"/>
      <c r="E571" s="418"/>
      <c r="F571" s="418"/>
      <c r="G571" s="418"/>
    </row>
    <row r="572" spans="1:7" s="229" customFormat="1" ht="16.5" outlineLevel="1" thickBot="1" x14ac:dyDescent="0.3">
      <c r="A572" s="453">
        <v>500893</v>
      </c>
      <c r="B572" s="452" t="s">
        <v>3358</v>
      </c>
      <c r="C572" s="451">
        <v>0.90999999999999992</v>
      </c>
      <c r="D572" s="450"/>
      <c r="E572" s="449"/>
      <c r="F572" s="418"/>
      <c r="G572" s="418"/>
    </row>
    <row r="573" spans="1:7" s="229" customFormat="1" ht="24" outlineLevel="1" x14ac:dyDescent="0.25">
      <c r="A573" s="417" t="s">
        <v>836</v>
      </c>
      <c r="B573" s="448" t="s">
        <v>902</v>
      </c>
      <c r="C573" s="447" t="s">
        <v>3357</v>
      </c>
      <c r="D573" s="438"/>
      <c r="E573" s="446"/>
      <c r="F573" s="418"/>
      <c r="G573" s="418"/>
    </row>
    <row r="574" spans="1:7" s="229" customFormat="1" x14ac:dyDescent="0.25">
      <c r="A574" s="433"/>
      <c r="B574" s="432" t="s">
        <v>3356</v>
      </c>
      <c r="C574" s="445" t="s">
        <v>901</v>
      </c>
      <c r="D574" s="419"/>
      <c r="E574" s="418"/>
      <c r="F574" s="418"/>
      <c r="G574" s="418"/>
    </row>
    <row r="575" spans="1:7" s="229" customFormat="1" x14ac:dyDescent="0.25">
      <c r="A575" s="427" t="s">
        <v>3355</v>
      </c>
      <c r="B575" s="427" t="s">
        <v>3354</v>
      </c>
      <c r="C575" s="426">
        <v>20.268000000000001</v>
      </c>
      <c r="D575" s="419"/>
      <c r="E575" s="418"/>
      <c r="F575" s="418"/>
      <c r="G575" s="418"/>
    </row>
    <row r="576" spans="1:7" s="229" customFormat="1" x14ac:dyDescent="0.25">
      <c r="A576" s="236" t="s">
        <v>3353</v>
      </c>
      <c r="B576" s="236" t="s">
        <v>3352</v>
      </c>
      <c r="C576" s="428">
        <v>51.335999999999999</v>
      </c>
      <c r="D576" s="419"/>
      <c r="E576" s="418"/>
      <c r="F576" s="418"/>
      <c r="G576" s="418"/>
    </row>
    <row r="577" spans="1:7" s="229" customFormat="1" x14ac:dyDescent="0.25">
      <c r="A577" s="427" t="s">
        <v>3351</v>
      </c>
      <c r="B577" s="427" t="s">
        <v>3350</v>
      </c>
      <c r="C577" s="426">
        <v>54.467999999999996</v>
      </c>
      <c r="D577" s="419"/>
      <c r="E577" s="418"/>
      <c r="F577" s="418"/>
      <c r="G577" s="418"/>
    </row>
    <row r="578" spans="1:7" s="229" customFormat="1" x14ac:dyDescent="0.25">
      <c r="A578" s="236" t="s">
        <v>3349</v>
      </c>
      <c r="B578" s="236" t="s">
        <v>3348</v>
      </c>
      <c r="C578" s="428">
        <v>57.624000000000002</v>
      </c>
      <c r="D578" s="419"/>
      <c r="E578" s="418"/>
      <c r="F578" s="418"/>
      <c r="G578" s="418"/>
    </row>
    <row r="579" spans="1:7" s="229" customFormat="1" x14ac:dyDescent="0.25">
      <c r="A579" s="427" t="s">
        <v>3347</v>
      </c>
      <c r="B579" s="427" t="s">
        <v>3346</v>
      </c>
      <c r="C579" s="426">
        <v>20.604000000000003</v>
      </c>
      <c r="D579" s="419"/>
      <c r="E579" s="418"/>
      <c r="F579" s="418"/>
      <c r="G579" s="418"/>
    </row>
    <row r="580" spans="1:7" s="229" customFormat="1" x14ac:dyDescent="0.25">
      <c r="A580" s="236" t="s">
        <v>3345</v>
      </c>
      <c r="B580" s="236" t="s">
        <v>3344</v>
      </c>
      <c r="C580" s="428">
        <v>92.16</v>
      </c>
      <c r="D580" s="419"/>
      <c r="E580" s="418"/>
      <c r="F580" s="418"/>
      <c r="G580" s="418"/>
    </row>
    <row r="581" spans="1:7" s="229" customFormat="1" x14ac:dyDescent="0.25">
      <c r="A581" s="427" t="s">
        <v>3343</v>
      </c>
      <c r="B581" s="427" t="s">
        <v>3342</v>
      </c>
      <c r="C581" s="426">
        <v>79.608000000000004</v>
      </c>
      <c r="D581" s="419"/>
      <c r="E581" s="418"/>
      <c r="F581" s="418"/>
      <c r="G581" s="418"/>
    </row>
    <row r="582" spans="1:7" s="229" customFormat="1" x14ac:dyDescent="0.25">
      <c r="A582" s="236" t="s">
        <v>3341</v>
      </c>
      <c r="B582" s="236" t="s">
        <v>3340</v>
      </c>
      <c r="C582" s="428">
        <v>70.175999999999988</v>
      </c>
      <c r="D582" s="419"/>
      <c r="E582" s="418"/>
      <c r="F582" s="418"/>
      <c r="G582" s="418"/>
    </row>
    <row r="583" spans="1:7" s="229" customFormat="1" x14ac:dyDescent="0.25">
      <c r="A583" s="267"/>
      <c r="B583" s="430" t="s">
        <v>3339</v>
      </c>
      <c r="C583" s="429" t="s">
        <v>901</v>
      </c>
      <c r="D583" s="419"/>
      <c r="E583" s="418"/>
      <c r="F583" s="418"/>
      <c r="G583" s="418"/>
    </row>
    <row r="584" spans="1:7" s="229" customFormat="1" x14ac:dyDescent="0.25">
      <c r="A584" s="427" t="s">
        <v>3338</v>
      </c>
      <c r="B584" s="427" t="s">
        <v>3337</v>
      </c>
      <c r="C584" s="426">
        <v>19.907999999999998</v>
      </c>
      <c r="D584" s="419"/>
      <c r="E584" s="418"/>
      <c r="F584" s="418"/>
      <c r="G584" s="418"/>
    </row>
    <row r="585" spans="1:7" s="229" customFormat="1" x14ac:dyDescent="0.25">
      <c r="A585" s="236" t="s">
        <v>3336</v>
      </c>
      <c r="B585" s="236" t="s">
        <v>3335</v>
      </c>
      <c r="C585" s="428">
        <v>63.887999999999998</v>
      </c>
      <c r="D585" s="419"/>
      <c r="E585" s="418"/>
      <c r="F585" s="418"/>
      <c r="G585" s="418"/>
    </row>
    <row r="586" spans="1:7" s="229" customFormat="1" x14ac:dyDescent="0.25">
      <c r="A586" s="427" t="s">
        <v>3334</v>
      </c>
      <c r="B586" s="427" t="s">
        <v>3333</v>
      </c>
      <c r="C586" s="426">
        <v>20.604000000000003</v>
      </c>
      <c r="D586" s="419"/>
      <c r="E586" s="418"/>
      <c r="F586" s="418"/>
      <c r="G586" s="418"/>
    </row>
    <row r="587" spans="1:7" s="229" customFormat="1" x14ac:dyDescent="0.25">
      <c r="A587" s="236" t="s">
        <v>3332</v>
      </c>
      <c r="B587" s="236" t="s">
        <v>3331</v>
      </c>
      <c r="C587" s="428">
        <v>66.335999999999999</v>
      </c>
      <c r="D587" s="419"/>
      <c r="E587" s="418"/>
      <c r="F587" s="418"/>
      <c r="G587" s="418"/>
    </row>
    <row r="588" spans="1:7" s="229" customFormat="1" x14ac:dyDescent="0.25">
      <c r="A588" s="427" t="s">
        <v>3330</v>
      </c>
      <c r="B588" s="427" t="s">
        <v>3329</v>
      </c>
      <c r="C588" s="426">
        <v>23.387999999999998</v>
      </c>
      <c r="D588" s="419"/>
      <c r="E588" s="418"/>
      <c r="F588" s="418"/>
      <c r="G588" s="418"/>
    </row>
    <row r="589" spans="1:7" s="229" customFormat="1" x14ac:dyDescent="0.25">
      <c r="A589" s="236" t="s">
        <v>3328</v>
      </c>
      <c r="B589" s="236" t="s">
        <v>3327</v>
      </c>
      <c r="C589" s="428">
        <v>69.827999999999989</v>
      </c>
      <c r="D589" s="419"/>
      <c r="E589" s="418"/>
      <c r="F589" s="418"/>
      <c r="G589" s="418"/>
    </row>
    <row r="590" spans="1:7" s="229" customFormat="1" x14ac:dyDescent="0.25">
      <c r="A590" s="427" t="s">
        <v>3326</v>
      </c>
      <c r="B590" s="427" t="s">
        <v>3325</v>
      </c>
      <c r="C590" s="426">
        <v>28.631999999999998</v>
      </c>
      <c r="D590" s="419"/>
      <c r="E590" s="418"/>
      <c r="F590" s="418"/>
      <c r="G590" s="418"/>
    </row>
    <row r="591" spans="1:7" s="229" customFormat="1" x14ac:dyDescent="0.25">
      <c r="A591" s="236" t="s">
        <v>3324</v>
      </c>
      <c r="B591" s="236" t="s">
        <v>3323</v>
      </c>
      <c r="C591" s="428">
        <v>96.36</v>
      </c>
      <c r="D591" s="419"/>
      <c r="E591" s="418"/>
      <c r="F591" s="418"/>
      <c r="G591" s="418"/>
    </row>
    <row r="592" spans="1:7" s="229" customFormat="1" x14ac:dyDescent="0.25">
      <c r="A592" s="427" t="s">
        <v>3322</v>
      </c>
      <c r="B592" s="427" t="s">
        <v>3321</v>
      </c>
      <c r="C592" s="426">
        <v>23.387999999999998</v>
      </c>
      <c r="D592" s="419"/>
      <c r="E592" s="418"/>
      <c r="F592" s="418"/>
      <c r="G592" s="418"/>
    </row>
    <row r="593" spans="1:7" s="229" customFormat="1" x14ac:dyDescent="0.25">
      <c r="A593" s="236" t="s">
        <v>3320</v>
      </c>
      <c r="B593" s="236" t="s">
        <v>3319</v>
      </c>
      <c r="C593" s="428">
        <v>81</v>
      </c>
      <c r="D593" s="419"/>
      <c r="E593" s="418"/>
      <c r="F593" s="418"/>
      <c r="G593" s="418"/>
    </row>
    <row r="594" spans="1:7" s="229" customFormat="1" x14ac:dyDescent="0.25">
      <c r="A594" s="427" t="s">
        <v>3318</v>
      </c>
      <c r="B594" s="427" t="s">
        <v>3317</v>
      </c>
      <c r="C594" s="426">
        <v>26.184000000000001</v>
      </c>
      <c r="D594" s="419"/>
      <c r="E594" s="418"/>
      <c r="F594" s="418"/>
      <c r="G594" s="418"/>
    </row>
    <row r="595" spans="1:7" s="229" customFormat="1" x14ac:dyDescent="0.25">
      <c r="A595" s="236" t="s">
        <v>3316</v>
      </c>
      <c r="B595" s="236" t="s">
        <v>3315</v>
      </c>
      <c r="C595" s="428">
        <v>91.811999999999998</v>
      </c>
      <c r="D595" s="419"/>
      <c r="E595" s="418"/>
      <c r="F595" s="418"/>
      <c r="G595" s="418"/>
    </row>
    <row r="596" spans="1:7" s="229" customFormat="1" x14ac:dyDescent="0.25">
      <c r="A596" s="427" t="s">
        <v>3314</v>
      </c>
      <c r="B596" s="427" t="s">
        <v>3313</v>
      </c>
      <c r="C596" s="426">
        <v>28.283999999999999</v>
      </c>
      <c r="D596" s="419"/>
      <c r="E596" s="418"/>
      <c r="F596" s="418"/>
      <c r="G596" s="418"/>
    </row>
    <row r="597" spans="1:7" s="229" customFormat="1" x14ac:dyDescent="0.25">
      <c r="A597" s="236" t="s">
        <v>3312</v>
      </c>
      <c r="B597" s="236" t="s">
        <v>3311</v>
      </c>
      <c r="C597" s="428">
        <v>91.811999999999998</v>
      </c>
      <c r="D597" s="419"/>
      <c r="E597" s="418"/>
      <c r="F597" s="418"/>
      <c r="G597" s="418"/>
    </row>
    <row r="598" spans="1:7" s="229" customFormat="1" x14ac:dyDescent="0.25">
      <c r="A598" s="427" t="s">
        <v>3310</v>
      </c>
      <c r="B598" s="427" t="s">
        <v>3309</v>
      </c>
      <c r="C598" s="426">
        <v>38.411999999999999</v>
      </c>
      <c r="D598" s="419"/>
      <c r="E598" s="418"/>
      <c r="F598" s="418"/>
      <c r="G598" s="418"/>
    </row>
    <row r="599" spans="1:7" s="229" customFormat="1" x14ac:dyDescent="0.25">
      <c r="A599" s="236" t="s">
        <v>3308</v>
      </c>
      <c r="B599" s="236" t="s">
        <v>3307</v>
      </c>
      <c r="C599" s="428">
        <v>120.45599999999999</v>
      </c>
      <c r="D599" s="419"/>
      <c r="E599" s="418"/>
      <c r="F599" s="418"/>
      <c r="G599" s="418"/>
    </row>
    <row r="600" spans="1:7" s="229" customFormat="1" x14ac:dyDescent="0.25">
      <c r="A600" s="427" t="s">
        <v>3306</v>
      </c>
      <c r="B600" s="427" t="s">
        <v>3305</v>
      </c>
      <c r="C600" s="426">
        <v>46.08</v>
      </c>
      <c r="D600" s="419"/>
      <c r="E600" s="418"/>
      <c r="F600" s="418"/>
      <c r="G600" s="418"/>
    </row>
    <row r="601" spans="1:7" s="229" customFormat="1" x14ac:dyDescent="0.25">
      <c r="A601" s="236" t="s">
        <v>3304</v>
      </c>
      <c r="B601" s="236" t="s">
        <v>3303</v>
      </c>
      <c r="C601" s="428">
        <v>134.06399999999999</v>
      </c>
      <c r="D601" s="419"/>
      <c r="E601" s="418"/>
      <c r="F601" s="418"/>
      <c r="G601" s="418"/>
    </row>
    <row r="602" spans="1:7" s="229" customFormat="1" x14ac:dyDescent="0.25">
      <c r="A602" s="239" t="s">
        <v>3302</v>
      </c>
      <c r="B602" s="239" t="s">
        <v>3301</v>
      </c>
      <c r="C602" s="444">
        <v>49.224000000000004</v>
      </c>
      <c r="D602" s="419"/>
      <c r="E602" s="418"/>
      <c r="F602" s="418"/>
      <c r="G602" s="418"/>
    </row>
    <row r="603" spans="1:7" s="229" customFormat="1" x14ac:dyDescent="0.25">
      <c r="A603" s="236" t="s">
        <v>3300</v>
      </c>
      <c r="B603" s="236" t="s">
        <v>3299</v>
      </c>
      <c r="C603" s="428">
        <v>157.452</v>
      </c>
      <c r="D603" s="419"/>
      <c r="E603" s="418"/>
      <c r="F603" s="418"/>
      <c r="G603" s="418"/>
    </row>
    <row r="604" spans="1:7" s="229" customFormat="1" x14ac:dyDescent="0.25">
      <c r="A604" s="239" t="s">
        <v>3298</v>
      </c>
      <c r="B604" s="239" t="s">
        <v>3297</v>
      </c>
      <c r="C604" s="444">
        <v>62.147999999999996</v>
      </c>
      <c r="D604" s="419"/>
      <c r="E604" s="418"/>
      <c r="F604" s="418"/>
      <c r="G604" s="418"/>
    </row>
    <row r="605" spans="1:7" s="229" customFormat="1" x14ac:dyDescent="0.25">
      <c r="A605" s="236" t="s">
        <v>3296</v>
      </c>
      <c r="B605" s="236" t="s">
        <v>3295</v>
      </c>
      <c r="C605" s="428">
        <v>201.80399999999997</v>
      </c>
      <c r="D605" s="419"/>
      <c r="E605" s="418"/>
      <c r="F605" s="418"/>
      <c r="G605" s="418"/>
    </row>
    <row r="606" spans="1:7" s="229" customFormat="1" x14ac:dyDescent="0.25">
      <c r="A606" s="239" t="s">
        <v>3294</v>
      </c>
      <c r="B606" s="239" t="s">
        <v>3293</v>
      </c>
      <c r="C606" s="444">
        <v>71.22</v>
      </c>
      <c r="D606" s="419"/>
      <c r="E606" s="418"/>
      <c r="F606" s="418"/>
      <c r="G606" s="418"/>
    </row>
    <row r="607" spans="1:7" s="229" customFormat="1" x14ac:dyDescent="0.25">
      <c r="A607" s="236" t="s">
        <v>3292</v>
      </c>
      <c r="B607" s="236" t="s">
        <v>3291</v>
      </c>
      <c r="C607" s="428">
        <v>232.16399999999999</v>
      </c>
      <c r="D607" s="419"/>
      <c r="E607" s="418"/>
      <c r="F607" s="418"/>
      <c r="G607" s="418"/>
    </row>
    <row r="608" spans="1:7" s="229" customFormat="1" x14ac:dyDescent="0.25">
      <c r="A608" s="267"/>
      <c r="B608" s="430" t="s">
        <v>3290</v>
      </c>
      <c r="C608" s="429" t="s">
        <v>901</v>
      </c>
      <c r="D608" s="419"/>
      <c r="E608" s="418"/>
      <c r="F608" s="418"/>
      <c r="G608" s="418"/>
    </row>
    <row r="609" spans="1:7" s="229" customFormat="1" x14ac:dyDescent="0.25">
      <c r="A609" s="427" t="s">
        <v>3289</v>
      </c>
      <c r="B609" s="427" t="s">
        <v>3288</v>
      </c>
      <c r="C609" s="426">
        <v>19.907999999999998</v>
      </c>
      <c r="D609" s="419"/>
      <c r="E609" s="418"/>
      <c r="F609" s="418"/>
      <c r="G609" s="418"/>
    </row>
    <row r="610" spans="1:7" s="229" customFormat="1" x14ac:dyDescent="0.25">
      <c r="A610" s="236" t="s">
        <v>3287</v>
      </c>
      <c r="B610" s="236" t="s">
        <v>3286</v>
      </c>
      <c r="C610" s="428">
        <v>19.907999999999998</v>
      </c>
      <c r="D610" s="419"/>
      <c r="E610" s="418"/>
      <c r="F610" s="418"/>
      <c r="G610" s="418"/>
    </row>
    <row r="611" spans="1:7" s="229" customFormat="1" x14ac:dyDescent="0.25">
      <c r="A611" s="427" t="s">
        <v>3285</v>
      </c>
      <c r="B611" s="427" t="s">
        <v>3284</v>
      </c>
      <c r="C611" s="426">
        <v>21.995999999999999</v>
      </c>
      <c r="D611" s="419"/>
      <c r="E611" s="418"/>
      <c r="F611" s="418"/>
      <c r="G611" s="418"/>
    </row>
    <row r="612" spans="1:7" s="229" customFormat="1" x14ac:dyDescent="0.25">
      <c r="A612" s="236" t="s">
        <v>3283</v>
      </c>
      <c r="B612" s="236" t="s">
        <v>3282</v>
      </c>
      <c r="C612" s="428">
        <v>27.936</v>
      </c>
      <c r="D612" s="419"/>
      <c r="E612" s="418"/>
      <c r="F612" s="418"/>
      <c r="G612" s="418"/>
    </row>
    <row r="613" spans="1:7" s="229" customFormat="1" x14ac:dyDescent="0.25">
      <c r="A613" s="427" t="s">
        <v>3281</v>
      </c>
      <c r="B613" s="427" t="s">
        <v>3280</v>
      </c>
      <c r="C613" s="426">
        <v>27.936</v>
      </c>
      <c r="D613" s="419"/>
      <c r="E613" s="418"/>
      <c r="F613" s="418"/>
      <c r="G613" s="418"/>
    </row>
    <row r="614" spans="1:7" s="229" customFormat="1" x14ac:dyDescent="0.25">
      <c r="A614" s="236" t="s">
        <v>3279</v>
      </c>
      <c r="B614" s="236" t="s">
        <v>3278</v>
      </c>
      <c r="C614" s="428">
        <v>28.979999999999997</v>
      </c>
      <c r="D614" s="419"/>
      <c r="E614" s="418"/>
      <c r="F614" s="418"/>
      <c r="G614" s="418"/>
    </row>
    <row r="615" spans="1:7" s="229" customFormat="1" x14ac:dyDescent="0.25">
      <c r="A615" s="427" t="s">
        <v>3277</v>
      </c>
      <c r="B615" s="427" t="s">
        <v>3276</v>
      </c>
      <c r="C615" s="426">
        <v>48.18</v>
      </c>
      <c r="D615" s="419"/>
      <c r="E615" s="418"/>
      <c r="F615" s="418"/>
      <c r="G615" s="418"/>
    </row>
    <row r="616" spans="1:7" s="229" customFormat="1" x14ac:dyDescent="0.25">
      <c r="A616" s="236" t="s">
        <v>3275</v>
      </c>
      <c r="B616" s="236" t="s">
        <v>3274</v>
      </c>
      <c r="C616" s="428">
        <v>48.18</v>
      </c>
      <c r="D616" s="419"/>
      <c r="E616" s="418"/>
      <c r="F616" s="418"/>
      <c r="G616" s="418"/>
    </row>
    <row r="617" spans="1:7" s="229" customFormat="1" x14ac:dyDescent="0.25">
      <c r="A617" s="427" t="s">
        <v>3273</v>
      </c>
      <c r="B617" s="427" t="s">
        <v>3272</v>
      </c>
      <c r="C617" s="426">
        <v>48.18</v>
      </c>
      <c r="D617" s="419"/>
      <c r="E617" s="418"/>
      <c r="F617" s="418"/>
      <c r="G617" s="418"/>
    </row>
    <row r="618" spans="1:7" s="229" customFormat="1" x14ac:dyDescent="0.25">
      <c r="A618" s="236" t="s">
        <v>3271</v>
      </c>
      <c r="B618" s="236" t="s">
        <v>3270</v>
      </c>
      <c r="C618" s="428">
        <v>57.252000000000002</v>
      </c>
      <c r="D618" s="419"/>
      <c r="E618" s="418"/>
      <c r="F618" s="418"/>
      <c r="G618" s="418"/>
    </row>
    <row r="619" spans="1:7" s="229" customFormat="1" x14ac:dyDescent="0.25">
      <c r="A619" s="427" t="s">
        <v>3269</v>
      </c>
      <c r="B619" s="427" t="s">
        <v>3268</v>
      </c>
      <c r="C619" s="426">
        <v>63.527999999999992</v>
      </c>
      <c r="D619" s="419"/>
      <c r="E619" s="418"/>
      <c r="F619" s="418"/>
      <c r="G619" s="418"/>
    </row>
    <row r="620" spans="1:7" s="229" customFormat="1" x14ac:dyDescent="0.25">
      <c r="A620" s="236" t="s">
        <v>3267</v>
      </c>
      <c r="B620" s="236" t="s">
        <v>3266</v>
      </c>
      <c r="C620" s="428">
        <v>63.527999999999992</v>
      </c>
      <c r="D620" s="419"/>
      <c r="E620" s="418"/>
      <c r="F620" s="418"/>
      <c r="G620" s="418"/>
    </row>
    <row r="621" spans="1:7" s="229" customFormat="1" x14ac:dyDescent="0.25">
      <c r="A621" s="427" t="s">
        <v>3265</v>
      </c>
      <c r="B621" s="427" t="s">
        <v>3264</v>
      </c>
      <c r="C621" s="426">
        <v>82.055999999999997</v>
      </c>
      <c r="D621" s="419"/>
      <c r="E621" s="418"/>
      <c r="F621" s="418"/>
      <c r="G621" s="418"/>
    </row>
    <row r="622" spans="1:7" s="229" customFormat="1" x14ac:dyDescent="0.25">
      <c r="A622" s="236" t="s">
        <v>3263</v>
      </c>
      <c r="B622" s="236" t="s">
        <v>3262</v>
      </c>
      <c r="C622" s="428">
        <v>82.055999999999997</v>
      </c>
      <c r="D622" s="419"/>
      <c r="E622" s="418"/>
      <c r="F622" s="418"/>
      <c r="G622" s="418"/>
    </row>
    <row r="623" spans="1:7" s="229" customFormat="1" x14ac:dyDescent="0.25">
      <c r="A623" s="427" t="s">
        <v>3261</v>
      </c>
      <c r="B623" s="427" t="s">
        <v>3260</v>
      </c>
      <c r="C623" s="426">
        <v>87.96</v>
      </c>
      <c r="D623" s="419"/>
      <c r="E623" s="418"/>
      <c r="F623" s="418"/>
      <c r="G623" s="418"/>
    </row>
    <row r="624" spans="1:7" s="229" customFormat="1" x14ac:dyDescent="0.25">
      <c r="A624" s="236" t="s">
        <v>3259</v>
      </c>
      <c r="B624" s="236" t="s">
        <v>3258</v>
      </c>
      <c r="C624" s="428">
        <v>148.74</v>
      </c>
      <c r="D624" s="419"/>
      <c r="E624" s="418"/>
      <c r="F624" s="418"/>
      <c r="G624" s="418"/>
    </row>
    <row r="625" spans="1:7" s="229" customFormat="1" x14ac:dyDescent="0.25">
      <c r="A625" s="427" t="s">
        <v>3257</v>
      </c>
      <c r="B625" s="427" t="s">
        <v>3256</v>
      </c>
      <c r="C625" s="426">
        <v>148.74</v>
      </c>
      <c r="D625" s="419"/>
      <c r="E625" s="418"/>
      <c r="F625" s="418"/>
      <c r="G625" s="418"/>
    </row>
    <row r="626" spans="1:7" s="229" customFormat="1" x14ac:dyDescent="0.25">
      <c r="A626" s="236" t="s">
        <v>3255</v>
      </c>
      <c r="B626" s="236" t="s">
        <v>3254</v>
      </c>
      <c r="C626" s="428">
        <v>148.74</v>
      </c>
      <c r="D626" s="419"/>
      <c r="E626" s="418"/>
      <c r="F626" s="418"/>
      <c r="G626" s="418"/>
    </row>
    <row r="627" spans="1:7" s="229" customFormat="1" x14ac:dyDescent="0.25">
      <c r="A627" s="267"/>
      <c r="B627" s="430" t="s">
        <v>3253</v>
      </c>
      <c r="C627" s="429" t="s">
        <v>901</v>
      </c>
      <c r="D627" s="419"/>
      <c r="E627" s="418"/>
      <c r="F627" s="418"/>
      <c r="G627" s="418"/>
    </row>
    <row r="628" spans="1:7" s="229" customFormat="1" x14ac:dyDescent="0.25">
      <c r="A628" s="427" t="s">
        <v>3252</v>
      </c>
      <c r="B628" s="427" t="s">
        <v>3251</v>
      </c>
      <c r="C628" s="426">
        <v>8.7360000000000007</v>
      </c>
      <c r="D628" s="419"/>
      <c r="E628" s="418"/>
      <c r="F628" s="418"/>
      <c r="G628" s="418"/>
    </row>
    <row r="629" spans="1:7" s="229" customFormat="1" x14ac:dyDescent="0.25">
      <c r="A629" s="236" t="s">
        <v>3250</v>
      </c>
      <c r="B629" s="236" t="s">
        <v>3249</v>
      </c>
      <c r="C629" s="428">
        <v>23.747999999999998</v>
      </c>
      <c r="D629" s="419"/>
      <c r="E629" s="418"/>
      <c r="F629" s="418"/>
      <c r="G629" s="418"/>
    </row>
    <row r="630" spans="1:7" s="229" customFormat="1" x14ac:dyDescent="0.25">
      <c r="A630" s="427" t="s">
        <v>3248</v>
      </c>
      <c r="B630" s="427" t="s">
        <v>3247</v>
      </c>
      <c r="C630" s="426">
        <v>27.228000000000002</v>
      </c>
      <c r="D630" s="419"/>
      <c r="E630" s="418"/>
      <c r="F630" s="418"/>
      <c r="G630" s="418"/>
    </row>
    <row r="631" spans="1:7" s="229" customFormat="1" x14ac:dyDescent="0.25">
      <c r="A631" s="236" t="s">
        <v>3246</v>
      </c>
      <c r="B631" s="236" t="s">
        <v>3245</v>
      </c>
      <c r="C631" s="428">
        <v>21.563999999999997</v>
      </c>
      <c r="D631" s="419"/>
      <c r="E631" s="418"/>
      <c r="F631" s="418"/>
      <c r="G631" s="418"/>
    </row>
    <row r="632" spans="1:7" s="229" customFormat="1" x14ac:dyDescent="0.25">
      <c r="A632" s="427" t="s">
        <v>3244</v>
      </c>
      <c r="B632" s="427" t="s">
        <v>3243</v>
      </c>
      <c r="C632" s="426">
        <v>90.432000000000002</v>
      </c>
      <c r="D632" s="419"/>
      <c r="E632" s="418"/>
      <c r="F632" s="418"/>
      <c r="G632" s="418"/>
    </row>
    <row r="633" spans="1:7" s="229" customFormat="1" x14ac:dyDescent="0.25">
      <c r="A633" s="236" t="s">
        <v>3242</v>
      </c>
      <c r="B633" s="236" t="s">
        <v>3241</v>
      </c>
      <c r="C633" s="428">
        <v>10.824</v>
      </c>
      <c r="D633" s="419"/>
      <c r="E633" s="418"/>
      <c r="F633" s="418"/>
      <c r="G633" s="418"/>
    </row>
    <row r="634" spans="1:7" s="229" customFormat="1" x14ac:dyDescent="0.25">
      <c r="A634" s="427" t="s">
        <v>3240</v>
      </c>
      <c r="B634" s="427" t="s">
        <v>3239</v>
      </c>
      <c r="C634" s="426">
        <v>26.4</v>
      </c>
      <c r="D634" s="419"/>
      <c r="E634" s="418"/>
      <c r="F634" s="418"/>
      <c r="G634" s="418"/>
    </row>
    <row r="635" spans="1:7" s="229" customFormat="1" x14ac:dyDescent="0.25">
      <c r="A635" s="236" t="s">
        <v>3238</v>
      </c>
      <c r="B635" s="236" t="s">
        <v>3237</v>
      </c>
      <c r="C635" s="428">
        <v>21.3</v>
      </c>
      <c r="D635" s="419"/>
      <c r="E635" s="418"/>
      <c r="F635" s="418"/>
      <c r="G635" s="418"/>
    </row>
    <row r="636" spans="1:7" s="229" customFormat="1" x14ac:dyDescent="0.25">
      <c r="A636" s="427" t="s">
        <v>3236</v>
      </c>
      <c r="B636" s="427" t="s">
        <v>3235</v>
      </c>
      <c r="C636" s="426">
        <v>8.0280000000000005</v>
      </c>
      <c r="D636" s="419"/>
      <c r="E636" s="418"/>
      <c r="F636" s="418"/>
      <c r="G636" s="418"/>
    </row>
    <row r="637" spans="1:7" s="229" customFormat="1" x14ac:dyDescent="0.25">
      <c r="A637" s="236" t="s">
        <v>3234</v>
      </c>
      <c r="B637" s="236" t="s">
        <v>3233</v>
      </c>
      <c r="C637" s="428">
        <v>27.336000000000002</v>
      </c>
      <c r="D637" s="419"/>
      <c r="E637" s="418"/>
      <c r="F637" s="418"/>
      <c r="G637" s="418"/>
    </row>
    <row r="638" spans="1:7" s="229" customFormat="1" x14ac:dyDescent="0.25">
      <c r="A638" s="427" t="s">
        <v>3232</v>
      </c>
      <c r="B638" s="427" t="s">
        <v>3231</v>
      </c>
      <c r="C638" s="426">
        <v>35.256</v>
      </c>
      <c r="D638" s="419"/>
      <c r="E638" s="418"/>
      <c r="F638" s="418"/>
      <c r="G638" s="418"/>
    </row>
    <row r="639" spans="1:7" s="229" customFormat="1" x14ac:dyDescent="0.25">
      <c r="A639" s="236" t="s">
        <v>3230</v>
      </c>
      <c r="B639" s="236" t="s">
        <v>3229</v>
      </c>
      <c r="C639" s="428">
        <v>144.52799999999999</v>
      </c>
      <c r="D639" s="419"/>
      <c r="E639" s="418"/>
      <c r="F639" s="418"/>
      <c r="G639" s="418"/>
    </row>
    <row r="640" spans="1:7" s="229" customFormat="1" x14ac:dyDescent="0.25">
      <c r="A640" s="427" t="s">
        <v>3228</v>
      </c>
      <c r="B640" s="427" t="s">
        <v>3227</v>
      </c>
      <c r="C640" s="426">
        <v>212.952</v>
      </c>
      <c r="D640" s="419"/>
      <c r="E640" s="418"/>
      <c r="F640" s="418"/>
      <c r="G640" s="418"/>
    </row>
    <row r="641" spans="1:7" s="229" customFormat="1" x14ac:dyDescent="0.25">
      <c r="A641" s="236" t="s">
        <v>3226</v>
      </c>
      <c r="B641" s="236" t="s">
        <v>3225</v>
      </c>
      <c r="C641" s="428">
        <v>9.5879999999999992</v>
      </c>
      <c r="D641" s="419"/>
      <c r="E641" s="418"/>
      <c r="F641" s="418"/>
      <c r="G641" s="418"/>
    </row>
    <row r="642" spans="1:7" s="229" customFormat="1" x14ac:dyDescent="0.25">
      <c r="A642" s="427" t="s">
        <v>3224</v>
      </c>
      <c r="B642" s="427" t="s">
        <v>3223</v>
      </c>
      <c r="C642" s="426">
        <v>37.08</v>
      </c>
      <c r="D642" s="419"/>
      <c r="E642" s="418"/>
      <c r="F642" s="418"/>
      <c r="G642" s="418"/>
    </row>
    <row r="643" spans="1:7" s="229" customFormat="1" x14ac:dyDescent="0.25">
      <c r="A643" s="236" t="s">
        <v>3222</v>
      </c>
      <c r="B643" s="236" t="s">
        <v>3221</v>
      </c>
      <c r="C643" s="428">
        <v>234.25200000000001</v>
      </c>
      <c r="D643" s="419"/>
      <c r="E643" s="418"/>
      <c r="F643" s="418"/>
      <c r="G643" s="418"/>
    </row>
    <row r="644" spans="1:7" s="229" customFormat="1" x14ac:dyDescent="0.25">
      <c r="A644" s="427" t="s">
        <v>3220</v>
      </c>
      <c r="B644" s="427" t="s">
        <v>3219</v>
      </c>
      <c r="C644" s="426">
        <v>12.935999999999998</v>
      </c>
      <c r="D644" s="419"/>
      <c r="E644" s="418"/>
      <c r="F644" s="418"/>
      <c r="G644" s="418"/>
    </row>
    <row r="645" spans="1:7" s="229" customFormat="1" x14ac:dyDescent="0.25">
      <c r="A645" s="236" t="s">
        <v>3218</v>
      </c>
      <c r="B645" s="236" t="s">
        <v>3217</v>
      </c>
      <c r="C645" s="428">
        <v>47.459999999999994</v>
      </c>
      <c r="D645" s="419"/>
      <c r="E645" s="418"/>
      <c r="F645" s="418"/>
      <c r="G645" s="418"/>
    </row>
    <row r="646" spans="1:7" s="229" customFormat="1" x14ac:dyDescent="0.25">
      <c r="A646" s="427" t="s">
        <v>3216</v>
      </c>
      <c r="B646" s="427" t="s">
        <v>3215</v>
      </c>
      <c r="C646" s="426">
        <v>432.53999999999996</v>
      </c>
      <c r="D646" s="419"/>
      <c r="E646" s="418"/>
      <c r="F646" s="418"/>
      <c r="G646" s="418"/>
    </row>
    <row r="647" spans="1:7" s="229" customFormat="1" x14ac:dyDescent="0.25">
      <c r="A647" s="236" t="s">
        <v>3214</v>
      </c>
      <c r="B647" s="236" t="s">
        <v>3213</v>
      </c>
      <c r="C647" s="428">
        <v>18.155999999999999</v>
      </c>
      <c r="D647" s="419"/>
      <c r="E647" s="418"/>
      <c r="F647" s="418"/>
      <c r="G647" s="418"/>
    </row>
    <row r="648" spans="1:7" s="229" customFormat="1" x14ac:dyDescent="0.25">
      <c r="A648" s="427" t="s">
        <v>3212</v>
      </c>
      <c r="B648" s="427" t="s">
        <v>3211</v>
      </c>
      <c r="C648" s="426">
        <v>74.711999999999989</v>
      </c>
      <c r="D648" s="419"/>
      <c r="E648" s="418"/>
      <c r="F648" s="418"/>
      <c r="G648" s="418"/>
    </row>
    <row r="649" spans="1:7" s="229" customFormat="1" x14ac:dyDescent="0.25">
      <c r="A649" s="236" t="s">
        <v>3210</v>
      </c>
      <c r="B649" s="236" t="s">
        <v>3209</v>
      </c>
      <c r="C649" s="428">
        <v>30.384</v>
      </c>
      <c r="D649" s="419"/>
      <c r="E649" s="418"/>
      <c r="F649" s="418"/>
      <c r="G649" s="418"/>
    </row>
    <row r="650" spans="1:7" s="229" customFormat="1" x14ac:dyDescent="0.25">
      <c r="A650" s="427" t="s">
        <v>3208</v>
      </c>
      <c r="B650" s="427" t="s">
        <v>3207</v>
      </c>
      <c r="C650" s="426">
        <v>124.29599999999999</v>
      </c>
      <c r="D650" s="419"/>
      <c r="E650" s="418"/>
      <c r="F650" s="418"/>
      <c r="G650" s="418"/>
    </row>
    <row r="651" spans="1:7" s="229" customFormat="1" x14ac:dyDescent="0.25">
      <c r="A651" s="236" t="s">
        <v>3206</v>
      </c>
      <c r="B651" s="236" t="s">
        <v>3205</v>
      </c>
      <c r="C651" s="428">
        <v>7.4879999999999995</v>
      </c>
      <c r="D651" s="419"/>
      <c r="E651" s="418"/>
      <c r="F651" s="418"/>
      <c r="G651" s="418"/>
    </row>
    <row r="652" spans="1:7" s="229" customFormat="1" x14ac:dyDescent="0.25">
      <c r="A652" s="427" t="s">
        <v>3204</v>
      </c>
      <c r="B652" s="427" t="s">
        <v>3203</v>
      </c>
      <c r="C652" s="426">
        <v>22.068000000000001</v>
      </c>
      <c r="D652" s="419"/>
      <c r="E652" s="418"/>
      <c r="F652" s="418"/>
      <c r="G652" s="418"/>
    </row>
    <row r="653" spans="1:7" s="229" customFormat="1" x14ac:dyDescent="0.25">
      <c r="A653" s="267"/>
      <c r="B653" s="430" t="s">
        <v>3202</v>
      </c>
      <c r="C653" s="429" t="s">
        <v>901</v>
      </c>
      <c r="D653" s="419"/>
      <c r="E653" s="418"/>
      <c r="F653" s="418"/>
      <c r="G653" s="418"/>
    </row>
    <row r="654" spans="1:7" s="229" customFormat="1" x14ac:dyDescent="0.25">
      <c r="A654" s="427" t="s">
        <v>3201</v>
      </c>
      <c r="B654" s="427" t="s">
        <v>3200</v>
      </c>
      <c r="C654" s="426">
        <v>12.935999999999998</v>
      </c>
      <c r="D654" s="419"/>
      <c r="E654" s="418"/>
      <c r="F654" s="418"/>
      <c r="G654" s="418"/>
    </row>
    <row r="655" spans="1:7" s="229" customFormat="1" x14ac:dyDescent="0.25">
      <c r="A655" s="236" t="s">
        <v>3199</v>
      </c>
      <c r="B655" s="236" t="s">
        <v>3198</v>
      </c>
      <c r="C655" s="428">
        <v>39.095999999999997</v>
      </c>
      <c r="D655" s="419"/>
      <c r="E655" s="418"/>
      <c r="F655" s="418"/>
      <c r="G655" s="418"/>
    </row>
    <row r="656" spans="1:7" s="229" customFormat="1" x14ac:dyDescent="0.25">
      <c r="A656" s="427" t="s">
        <v>3197</v>
      </c>
      <c r="B656" s="427" t="s">
        <v>3196</v>
      </c>
      <c r="C656" s="426">
        <v>15.719999999999999</v>
      </c>
      <c r="D656" s="419"/>
      <c r="E656" s="418"/>
      <c r="F656" s="418"/>
      <c r="G656" s="418"/>
    </row>
    <row r="657" spans="1:7" s="229" customFormat="1" x14ac:dyDescent="0.25">
      <c r="A657" s="236" t="s">
        <v>3195</v>
      </c>
      <c r="B657" s="236" t="s">
        <v>3194</v>
      </c>
      <c r="C657" s="428">
        <v>46.775999999999996</v>
      </c>
      <c r="D657" s="419"/>
      <c r="E657" s="418"/>
      <c r="F657" s="418"/>
      <c r="G657" s="418"/>
    </row>
    <row r="658" spans="1:7" s="229" customFormat="1" x14ac:dyDescent="0.25">
      <c r="A658" s="427" t="s">
        <v>3193</v>
      </c>
      <c r="B658" s="427" t="s">
        <v>3192</v>
      </c>
      <c r="C658" s="426">
        <v>15.719999999999999</v>
      </c>
      <c r="D658" s="419"/>
      <c r="E658" s="418"/>
      <c r="F658" s="418"/>
      <c r="G658" s="418"/>
    </row>
    <row r="659" spans="1:7" s="229" customFormat="1" x14ac:dyDescent="0.25">
      <c r="A659" s="236" t="s">
        <v>3191</v>
      </c>
      <c r="B659" s="236" t="s">
        <v>3190</v>
      </c>
      <c r="C659" s="428">
        <v>52.716000000000001</v>
      </c>
      <c r="D659" s="419"/>
      <c r="E659" s="418"/>
      <c r="F659" s="418"/>
      <c r="G659" s="418"/>
    </row>
    <row r="660" spans="1:7" s="229" customFormat="1" x14ac:dyDescent="0.25">
      <c r="A660" s="427" t="s">
        <v>3189</v>
      </c>
      <c r="B660" s="427" t="s">
        <v>3188</v>
      </c>
      <c r="C660" s="426">
        <v>16.068000000000001</v>
      </c>
      <c r="D660" s="419"/>
      <c r="E660" s="418"/>
      <c r="F660" s="418"/>
      <c r="G660" s="418"/>
    </row>
    <row r="661" spans="1:7" s="229" customFormat="1" x14ac:dyDescent="0.25">
      <c r="A661" s="236" t="s">
        <v>3187</v>
      </c>
      <c r="B661" s="236" t="s">
        <v>3186</v>
      </c>
      <c r="C661" s="428">
        <v>59.699999999999996</v>
      </c>
      <c r="D661" s="419"/>
      <c r="E661" s="418"/>
      <c r="F661" s="418"/>
      <c r="G661" s="418"/>
    </row>
    <row r="662" spans="1:7" s="229" customFormat="1" x14ac:dyDescent="0.25">
      <c r="A662" s="427" t="s">
        <v>3185</v>
      </c>
      <c r="B662" s="427" t="s">
        <v>3184</v>
      </c>
      <c r="C662" s="426">
        <v>17.46</v>
      </c>
      <c r="D662" s="419"/>
      <c r="E662" s="418"/>
      <c r="F662" s="418"/>
      <c r="G662" s="418"/>
    </row>
    <row r="663" spans="1:7" s="229" customFormat="1" x14ac:dyDescent="0.25">
      <c r="A663" s="236" t="s">
        <v>3183</v>
      </c>
      <c r="B663" s="236" t="s">
        <v>3182</v>
      </c>
      <c r="C663" s="428">
        <v>65.64</v>
      </c>
      <c r="D663" s="419"/>
      <c r="E663" s="418"/>
      <c r="F663" s="418"/>
      <c r="G663" s="418"/>
    </row>
    <row r="664" spans="1:7" s="229" customFormat="1" x14ac:dyDescent="0.25">
      <c r="A664" s="427" t="s">
        <v>3181</v>
      </c>
      <c r="B664" s="427" t="s">
        <v>3180</v>
      </c>
      <c r="C664" s="426">
        <v>19.907999999999998</v>
      </c>
      <c r="D664" s="419"/>
      <c r="E664" s="418"/>
      <c r="F664" s="418"/>
      <c r="G664" s="418"/>
    </row>
    <row r="665" spans="1:7" s="229" customFormat="1" x14ac:dyDescent="0.25">
      <c r="A665" s="236" t="s">
        <v>3179</v>
      </c>
      <c r="B665" s="236" t="s">
        <v>3178</v>
      </c>
      <c r="C665" s="428">
        <v>59.363999999999997</v>
      </c>
      <c r="D665" s="419"/>
      <c r="E665" s="418"/>
      <c r="F665" s="418"/>
      <c r="G665" s="418"/>
    </row>
    <row r="666" spans="1:7" s="229" customFormat="1" x14ac:dyDescent="0.25">
      <c r="A666" s="427" t="s">
        <v>3177</v>
      </c>
      <c r="B666" s="427" t="s">
        <v>3176</v>
      </c>
      <c r="C666" s="426">
        <v>19.559999999999999</v>
      </c>
      <c r="D666" s="419"/>
      <c r="E666" s="418"/>
      <c r="F666" s="418"/>
      <c r="G666" s="418"/>
    </row>
    <row r="667" spans="1:7" s="229" customFormat="1" x14ac:dyDescent="0.25">
      <c r="A667" s="236" t="s">
        <v>3175</v>
      </c>
      <c r="B667" s="236" t="s">
        <v>3174</v>
      </c>
      <c r="C667" s="428">
        <v>72.971999999999994</v>
      </c>
      <c r="D667" s="419"/>
      <c r="E667" s="418"/>
      <c r="F667" s="418"/>
      <c r="G667" s="418"/>
    </row>
    <row r="668" spans="1:7" s="229" customFormat="1" x14ac:dyDescent="0.25">
      <c r="A668" s="427" t="s">
        <v>3173</v>
      </c>
      <c r="B668" s="427" t="s">
        <v>3172</v>
      </c>
      <c r="C668" s="426">
        <v>53.76</v>
      </c>
      <c r="D668" s="419"/>
      <c r="E668" s="418"/>
      <c r="F668" s="418"/>
      <c r="G668" s="418"/>
    </row>
    <row r="669" spans="1:7" s="229" customFormat="1" x14ac:dyDescent="0.25">
      <c r="A669" s="236" t="s">
        <v>3171</v>
      </c>
      <c r="B669" s="236" t="s">
        <v>3170</v>
      </c>
      <c r="C669" s="428">
        <v>159.9</v>
      </c>
      <c r="D669" s="419"/>
      <c r="E669" s="418"/>
      <c r="F669" s="418"/>
      <c r="G669" s="418"/>
    </row>
    <row r="670" spans="1:7" s="229" customFormat="1" x14ac:dyDescent="0.25">
      <c r="A670" s="427" t="s">
        <v>3169</v>
      </c>
      <c r="B670" s="427" t="s">
        <v>3168</v>
      </c>
      <c r="C670" s="426">
        <v>72.287999999999997</v>
      </c>
      <c r="D670" s="419"/>
      <c r="E670" s="418"/>
      <c r="F670" s="418"/>
      <c r="G670" s="418"/>
    </row>
    <row r="671" spans="1:7" s="229" customFormat="1" x14ac:dyDescent="0.25">
      <c r="A671" s="236" t="s">
        <v>3167</v>
      </c>
      <c r="B671" s="236" t="s">
        <v>3166</v>
      </c>
      <c r="C671" s="428">
        <v>215.41199999999998</v>
      </c>
      <c r="D671" s="419"/>
      <c r="E671" s="418"/>
      <c r="F671" s="418"/>
      <c r="G671" s="418"/>
    </row>
    <row r="672" spans="1:7" s="229" customFormat="1" x14ac:dyDescent="0.25">
      <c r="A672" s="427" t="s">
        <v>3165</v>
      </c>
      <c r="B672" s="427" t="s">
        <v>3164</v>
      </c>
      <c r="C672" s="426">
        <v>25.128</v>
      </c>
      <c r="D672" s="419"/>
      <c r="E672" s="418"/>
      <c r="F672" s="418"/>
      <c r="G672" s="418"/>
    </row>
    <row r="673" spans="1:7" s="229" customFormat="1" x14ac:dyDescent="0.25">
      <c r="A673" s="236" t="s">
        <v>3163</v>
      </c>
      <c r="B673" s="236" t="s">
        <v>3162</v>
      </c>
      <c r="C673" s="428">
        <v>75.408000000000001</v>
      </c>
      <c r="D673" s="419"/>
      <c r="E673" s="418"/>
      <c r="F673" s="418"/>
      <c r="G673" s="418"/>
    </row>
    <row r="674" spans="1:7" s="229" customFormat="1" x14ac:dyDescent="0.25">
      <c r="A674" s="427" t="s">
        <v>3161</v>
      </c>
      <c r="B674" s="427" t="s">
        <v>3160</v>
      </c>
      <c r="C674" s="426">
        <v>32.82</v>
      </c>
      <c r="D674" s="419"/>
      <c r="E674" s="418"/>
      <c r="F674" s="418"/>
      <c r="G674" s="418"/>
    </row>
    <row r="675" spans="1:7" s="229" customFormat="1" x14ac:dyDescent="0.25">
      <c r="A675" s="236" t="s">
        <v>3159</v>
      </c>
      <c r="B675" s="236" t="s">
        <v>3158</v>
      </c>
      <c r="C675" s="428">
        <v>97.763999999999996</v>
      </c>
      <c r="D675" s="419"/>
      <c r="E675" s="418"/>
      <c r="F675" s="418"/>
      <c r="G675" s="418"/>
    </row>
    <row r="676" spans="1:7" s="229" customFormat="1" x14ac:dyDescent="0.25">
      <c r="A676" s="427" t="s">
        <v>3157</v>
      </c>
      <c r="B676" s="427" t="s">
        <v>3156</v>
      </c>
      <c r="C676" s="426">
        <v>31.067999999999998</v>
      </c>
      <c r="D676" s="419"/>
      <c r="E676" s="418"/>
      <c r="F676" s="418"/>
      <c r="G676" s="418"/>
    </row>
    <row r="677" spans="1:7" s="229" customFormat="1" x14ac:dyDescent="0.25">
      <c r="A677" s="236" t="s">
        <v>3155</v>
      </c>
      <c r="B677" s="236" t="s">
        <v>3154</v>
      </c>
      <c r="C677" s="428">
        <v>93.563999999999993</v>
      </c>
      <c r="D677" s="419"/>
      <c r="E677" s="418"/>
      <c r="F677" s="418"/>
      <c r="G677" s="418"/>
    </row>
    <row r="678" spans="1:7" s="229" customFormat="1" x14ac:dyDescent="0.25">
      <c r="A678" s="427" t="s">
        <v>3153</v>
      </c>
      <c r="B678" s="427" t="s">
        <v>3152</v>
      </c>
      <c r="C678" s="426">
        <v>38.76</v>
      </c>
      <c r="D678" s="419"/>
      <c r="E678" s="418"/>
      <c r="F678" s="418"/>
      <c r="G678" s="418"/>
    </row>
    <row r="679" spans="1:7" s="229" customFormat="1" x14ac:dyDescent="0.25">
      <c r="A679" s="236" t="s">
        <v>3151</v>
      </c>
      <c r="B679" s="236" t="s">
        <v>3150</v>
      </c>
      <c r="C679" s="428">
        <v>115.212</v>
      </c>
      <c r="D679" s="419"/>
      <c r="E679" s="418"/>
      <c r="F679" s="418"/>
      <c r="G679" s="418"/>
    </row>
    <row r="680" spans="1:7" s="229" customFormat="1" x14ac:dyDescent="0.25">
      <c r="A680" s="267"/>
      <c r="B680" s="430" t="s">
        <v>3149</v>
      </c>
      <c r="C680" s="429" t="s">
        <v>901</v>
      </c>
      <c r="D680" s="419"/>
      <c r="E680" s="418"/>
      <c r="F680" s="418"/>
      <c r="G680" s="418"/>
    </row>
    <row r="681" spans="1:7" s="229" customFormat="1" x14ac:dyDescent="0.25">
      <c r="A681" s="427" t="s">
        <v>3148</v>
      </c>
      <c r="B681" s="427" t="s">
        <v>3147</v>
      </c>
      <c r="C681" s="426">
        <v>6.6360000000000001</v>
      </c>
      <c r="D681" s="419"/>
      <c r="E681" s="418"/>
      <c r="F681" s="418"/>
      <c r="G681" s="418"/>
    </row>
    <row r="682" spans="1:7" s="229" customFormat="1" x14ac:dyDescent="0.25">
      <c r="A682" s="236" t="s">
        <v>3146</v>
      </c>
      <c r="B682" s="236" t="s">
        <v>3145</v>
      </c>
      <c r="C682" s="428">
        <v>43.283999999999999</v>
      </c>
      <c r="D682" s="419"/>
      <c r="E682" s="418"/>
      <c r="F682" s="418"/>
      <c r="G682" s="418"/>
    </row>
    <row r="683" spans="1:7" s="229" customFormat="1" x14ac:dyDescent="0.25">
      <c r="A683" s="427" t="s">
        <v>3144</v>
      </c>
      <c r="B683" s="427" t="s">
        <v>3143</v>
      </c>
      <c r="C683" s="426">
        <v>6.6360000000000001</v>
      </c>
      <c r="D683" s="419"/>
      <c r="E683" s="418"/>
      <c r="F683" s="418"/>
      <c r="G683" s="418"/>
    </row>
    <row r="684" spans="1:7" s="229" customFormat="1" x14ac:dyDescent="0.25">
      <c r="A684" s="236" t="s">
        <v>3142</v>
      </c>
      <c r="B684" s="236" t="s">
        <v>3141</v>
      </c>
      <c r="C684" s="428">
        <v>46.08</v>
      </c>
      <c r="D684" s="419"/>
      <c r="E684" s="418"/>
      <c r="F684" s="418"/>
      <c r="G684" s="418"/>
    </row>
    <row r="685" spans="1:7" s="229" customFormat="1" x14ac:dyDescent="0.25">
      <c r="A685" s="427" t="s">
        <v>3140</v>
      </c>
      <c r="B685" s="427" t="s">
        <v>3139</v>
      </c>
      <c r="C685" s="426">
        <v>9.7799999999999994</v>
      </c>
      <c r="D685" s="419"/>
      <c r="E685" s="418"/>
      <c r="F685" s="418"/>
      <c r="G685" s="418"/>
    </row>
    <row r="686" spans="1:7" s="229" customFormat="1" x14ac:dyDescent="0.25">
      <c r="A686" s="236" t="s">
        <v>3138</v>
      </c>
      <c r="B686" s="236" t="s">
        <v>3137</v>
      </c>
      <c r="C686" s="428">
        <v>91.116</v>
      </c>
      <c r="D686" s="419"/>
      <c r="E686" s="418"/>
      <c r="F686" s="418"/>
      <c r="G686" s="418"/>
    </row>
    <row r="687" spans="1:7" s="229" customFormat="1" x14ac:dyDescent="0.25">
      <c r="A687" s="427" t="s">
        <v>3136</v>
      </c>
      <c r="B687" s="427" t="s">
        <v>3135</v>
      </c>
      <c r="C687" s="426">
        <v>6.984</v>
      </c>
      <c r="D687" s="419"/>
      <c r="E687" s="418"/>
      <c r="F687" s="418"/>
      <c r="G687" s="418"/>
    </row>
    <row r="688" spans="1:7" s="229" customFormat="1" x14ac:dyDescent="0.25">
      <c r="A688" s="236" t="s">
        <v>3134</v>
      </c>
      <c r="B688" s="236" t="s">
        <v>3133</v>
      </c>
      <c r="C688" s="428">
        <v>48.875999999999998</v>
      </c>
      <c r="D688" s="419"/>
      <c r="E688" s="418"/>
      <c r="F688" s="418"/>
      <c r="G688" s="418"/>
    </row>
    <row r="689" spans="1:7" s="229" customFormat="1" x14ac:dyDescent="0.25">
      <c r="A689" s="427" t="s">
        <v>3132</v>
      </c>
      <c r="B689" s="427" t="s">
        <v>3131</v>
      </c>
      <c r="C689" s="426">
        <v>10.824</v>
      </c>
      <c r="D689" s="419"/>
      <c r="E689" s="418"/>
      <c r="F689" s="418"/>
      <c r="G689" s="418"/>
    </row>
    <row r="690" spans="1:7" s="229" customFormat="1" x14ac:dyDescent="0.25">
      <c r="A690" s="236" t="s">
        <v>3130</v>
      </c>
      <c r="B690" s="236" t="s">
        <v>3129</v>
      </c>
      <c r="C690" s="428">
        <v>81</v>
      </c>
      <c r="D690" s="419"/>
      <c r="E690" s="418"/>
      <c r="F690" s="418"/>
      <c r="G690" s="418"/>
    </row>
    <row r="691" spans="1:7" s="229" customFormat="1" x14ac:dyDescent="0.25">
      <c r="A691" s="427" t="s">
        <v>3128</v>
      </c>
      <c r="B691" s="427" t="s">
        <v>3127</v>
      </c>
      <c r="C691" s="426">
        <v>7.6920000000000002</v>
      </c>
      <c r="D691" s="419"/>
      <c r="E691" s="418"/>
      <c r="F691" s="418"/>
      <c r="G691" s="418"/>
    </row>
    <row r="692" spans="1:7" s="229" customFormat="1" x14ac:dyDescent="0.25">
      <c r="A692" s="236" t="s">
        <v>3126</v>
      </c>
      <c r="B692" s="236" t="s">
        <v>3125</v>
      </c>
      <c r="C692" s="428">
        <v>74.352000000000004</v>
      </c>
      <c r="D692" s="419"/>
      <c r="E692" s="418"/>
      <c r="F692" s="418"/>
      <c r="G692" s="418"/>
    </row>
    <row r="693" spans="1:7" s="229" customFormat="1" x14ac:dyDescent="0.25">
      <c r="A693" s="427" t="s">
        <v>3124</v>
      </c>
      <c r="B693" s="427" t="s">
        <v>3123</v>
      </c>
      <c r="C693" s="426">
        <v>58.308</v>
      </c>
      <c r="D693" s="419"/>
      <c r="E693" s="418"/>
      <c r="F693" s="418"/>
      <c r="G693" s="418"/>
    </row>
    <row r="694" spans="1:7" s="229" customFormat="1" x14ac:dyDescent="0.25">
      <c r="A694" s="236" t="s">
        <v>3122</v>
      </c>
      <c r="B694" s="236" t="s">
        <v>3121</v>
      </c>
      <c r="C694" s="428">
        <v>21.995999999999999</v>
      </c>
      <c r="D694" s="419"/>
      <c r="E694" s="418"/>
      <c r="F694" s="418"/>
      <c r="G694" s="418"/>
    </row>
    <row r="695" spans="1:7" s="229" customFormat="1" x14ac:dyDescent="0.25">
      <c r="A695" s="427" t="s">
        <v>3120</v>
      </c>
      <c r="B695" s="427" t="s">
        <v>3119</v>
      </c>
      <c r="C695" s="426">
        <v>73.667999999999992</v>
      </c>
      <c r="D695" s="419"/>
      <c r="E695" s="418"/>
      <c r="F695" s="418"/>
      <c r="G695" s="418"/>
    </row>
    <row r="696" spans="1:7" s="229" customFormat="1" x14ac:dyDescent="0.25">
      <c r="A696" s="236" t="s">
        <v>3118</v>
      </c>
      <c r="B696" s="236" t="s">
        <v>3117</v>
      </c>
      <c r="C696" s="428">
        <v>25.487999999999996</v>
      </c>
      <c r="D696" s="419"/>
      <c r="E696" s="418"/>
      <c r="F696" s="418"/>
      <c r="G696" s="418"/>
    </row>
    <row r="697" spans="1:7" s="229" customFormat="1" x14ac:dyDescent="0.25">
      <c r="A697" s="427" t="s">
        <v>3116</v>
      </c>
      <c r="B697" s="427" t="s">
        <v>3115</v>
      </c>
      <c r="C697" s="426">
        <v>86.591999999999999</v>
      </c>
      <c r="D697" s="419"/>
      <c r="E697" s="418"/>
      <c r="F697" s="418"/>
      <c r="G697" s="418"/>
    </row>
    <row r="698" spans="1:7" s="229" customFormat="1" x14ac:dyDescent="0.25">
      <c r="A698" s="236" t="s">
        <v>3114</v>
      </c>
      <c r="B698" s="236" t="s">
        <v>3113</v>
      </c>
      <c r="C698" s="428">
        <v>28.979999999999997</v>
      </c>
      <c r="D698" s="419"/>
      <c r="E698" s="418"/>
      <c r="F698" s="418"/>
      <c r="G698" s="418"/>
    </row>
    <row r="699" spans="1:7" s="229" customFormat="1" x14ac:dyDescent="0.25">
      <c r="A699" s="427" t="s">
        <v>3112</v>
      </c>
      <c r="B699" s="427" t="s">
        <v>3111</v>
      </c>
      <c r="C699" s="426">
        <v>73.667999999999992</v>
      </c>
      <c r="D699" s="419"/>
      <c r="E699" s="418"/>
      <c r="F699" s="418"/>
      <c r="G699" s="418"/>
    </row>
    <row r="700" spans="1:7" s="229" customFormat="1" x14ac:dyDescent="0.25">
      <c r="A700" s="236" t="s">
        <v>3110</v>
      </c>
      <c r="B700" s="236" t="s">
        <v>3109</v>
      </c>
      <c r="C700" s="428">
        <v>25.487999999999996</v>
      </c>
      <c r="D700" s="419"/>
      <c r="E700" s="418"/>
      <c r="F700" s="418"/>
      <c r="G700" s="418"/>
    </row>
    <row r="701" spans="1:7" s="229" customFormat="1" x14ac:dyDescent="0.25">
      <c r="A701" s="427" t="s">
        <v>3108</v>
      </c>
      <c r="B701" s="427" t="s">
        <v>3107</v>
      </c>
      <c r="C701" s="426">
        <v>91.811999999999998</v>
      </c>
      <c r="D701" s="419"/>
      <c r="E701" s="418"/>
      <c r="F701" s="418"/>
      <c r="G701" s="418"/>
    </row>
    <row r="702" spans="1:7" s="229" customFormat="1" x14ac:dyDescent="0.25">
      <c r="A702" s="236" t="s">
        <v>3106</v>
      </c>
      <c r="B702" s="236" t="s">
        <v>3105</v>
      </c>
      <c r="C702" s="428">
        <v>30.731999999999999</v>
      </c>
      <c r="D702" s="419"/>
      <c r="E702" s="418"/>
      <c r="F702" s="418"/>
      <c r="G702" s="418"/>
    </row>
    <row r="703" spans="1:7" s="229" customFormat="1" x14ac:dyDescent="0.25">
      <c r="A703" s="427" t="s">
        <v>3104</v>
      </c>
      <c r="B703" s="427" t="s">
        <v>3103</v>
      </c>
      <c r="C703" s="426">
        <v>108.22799999999999</v>
      </c>
      <c r="D703" s="419"/>
      <c r="E703" s="418"/>
      <c r="F703" s="418"/>
      <c r="G703" s="418"/>
    </row>
    <row r="704" spans="1:7" s="229" customFormat="1" x14ac:dyDescent="0.25">
      <c r="A704" s="236" t="s">
        <v>3102</v>
      </c>
      <c r="B704" s="236" t="s">
        <v>3101</v>
      </c>
      <c r="C704" s="428">
        <v>34.212000000000003</v>
      </c>
      <c r="D704" s="419"/>
      <c r="E704" s="418"/>
      <c r="F704" s="418"/>
      <c r="G704" s="418"/>
    </row>
    <row r="705" spans="1:7" s="229" customFormat="1" x14ac:dyDescent="0.25">
      <c r="A705" s="427" t="s">
        <v>3100</v>
      </c>
      <c r="B705" s="427" t="s">
        <v>3099</v>
      </c>
      <c r="C705" s="426">
        <v>11.868</v>
      </c>
      <c r="D705" s="419"/>
      <c r="E705" s="418"/>
      <c r="F705" s="418"/>
      <c r="G705" s="418"/>
    </row>
    <row r="706" spans="1:7" s="229" customFormat="1" x14ac:dyDescent="0.25">
      <c r="A706" s="236" t="s">
        <v>3098</v>
      </c>
      <c r="B706" s="236" t="s">
        <v>3097</v>
      </c>
      <c r="C706" s="428">
        <v>116.25599999999999</v>
      </c>
      <c r="D706" s="419"/>
      <c r="E706" s="418"/>
      <c r="F706" s="418"/>
      <c r="G706" s="418"/>
    </row>
    <row r="707" spans="1:7" s="229" customFormat="1" x14ac:dyDescent="0.25">
      <c r="A707" s="427" t="s">
        <v>3096</v>
      </c>
      <c r="B707" s="427" t="s">
        <v>3095</v>
      </c>
      <c r="C707" s="426">
        <v>8.0280000000000005</v>
      </c>
      <c r="D707" s="419"/>
      <c r="E707" s="418"/>
      <c r="F707" s="418"/>
      <c r="G707" s="418"/>
    </row>
    <row r="708" spans="1:7" s="229" customFormat="1" x14ac:dyDescent="0.25">
      <c r="A708" s="236" t="s">
        <v>3094</v>
      </c>
      <c r="B708" s="236" t="s">
        <v>3093</v>
      </c>
      <c r="C708" s="428">
        <v>75.768000000000001</v>
      </c>
      <c r="D708" s="419"/>
      <c r="E708" s="418"/>
      <c r="F708" s="418"/>
      <c r="G708" s="418"/>
    </row>
    <row r="709" spans="1:7" s="229" customFormat="1" x14ac:dyDescent="0.25">
      <c r="A709" s="427" t="s">
        <v>3092</v>
      </c>
      <c r="B709" s="427" t="s">
        <v>3091</v>
      </c>
      <c r="C709" s="426">
        <v>123.24</v>
      </c>
      <c r="D709" s="419"/>
      <c r="E709" s="418"/>
      <c r="F709" s="418"/>
      <c r="G709" s="418"/>
    </row>
    <row r="710" spans="1:7" s="229" customFormat="1" x14ac:dyDescent="0.25">
      <c r="A710" s="236" t="s">
        <v>3090</v>
      </c>
      <c r="B710" s="236" t="s">
        <v>3089</v>
      </c>
      <c r="C710" s="428">
        <v>167.58</v>
      </c>
      <c r="D710" s="419"/>
      <c r="E710" s="418"/>
      <c r="F710" s="418"/>
      <c r="G710" s="418"/>
    </row>
    <row r="711" spans="1:7" s="229" customFormat="1" x14ac:dyDescent="0.25">
      <c r="A711" s="427" t="s">
        <v>3088</v>
      </c>
      <c r="B711" s="427" t="s">
        <v>3087</v>
      </c>
      <c r="C711" s="426">
        <v>136.16399999999999</v>
      </c>
      <c r="D711" s="419"/>
      <c r="E711" s="418"/>
      <c r="F711" s="418"/>
      <c r="G711" s="418"/>
    </row>
    <row r="712" spans="1:7" s="229" customFormat="1" x14ac:dyDescent="0.25">
      <c r="A712" s="236" t="s">
        <v>3086</v>
      </c>
      <c r="B712" s="236" t="s">
        <v>3085</v>
      </c>
      <c r="C712" s="428">
        <v>210.87599999999998</v>
      </c>
      <c r="D712" s="419"/>
      <c r="E712" s="418"/>
      <c r="F712" s="418"/>
      <c r="G712" s="418"/>
    </row>
    <row r="713" spans="1:7" s="229" customFormat="1" x14ac:dyDescent="0.25">
      <c r="A713" s="427" t="s">
        <v>3084</v>
      </c>
      <c r="B713" s="427" t="s">
        <v>3083</v>
      </c>
      <c r="C713" s="426">
        <v>37.716000000000001</v>
      </c>
      <c r="D713" s="419"/>
      <c r="E713" s="418"/>
      <c r="F713" s="418"/>
      <c r="G713" s="418"/>
    </row>
    <row r="714" spans="1:7" s="229" customFormat="1" x14ac:dyDescent="0.25">
      <c r="A714" s="236" t="s">
        <v>3082</v>
      </c>
      <c r="B714" s="236" t="s">
        <v>3081</v>
      </c>
      <c r="C714" s="428">
        <v>14.304</v>
      </c>
      <c r="D714" s="419"/>
      <c r="E714" s="418"/>
      <c r="F714" s="418"/>
      <c r="G714" s="418"/>
    </row>
    <row r="715" spans="1:7" s="229" customFormat="1" x14ac:dyDescent="0.25">
      <c r="A715" s="427" t="s">
        <v>3080</v>
      </c>
      <c r="B715" s="427" t="s">
        <v>3079</v>
      </c>
      <c r="C715" s="426">
        <v>28.283999999999999</v>
      </c>
      <c r="D715" s="419"/>
      <c r="E715" s="418"/>
      <c r="F715" s="418"/>
      <c r="G715" s="418"/>
    </row>
    <row r="716" spans="1:7" s="229" customFormat="1" x14ac:dyDescent="0.25">
      <c r="A716" s="236" t="s">
        <v>3078</v>
      </c>
      <c r="B716" s="236" t="s">
        <v>3077</v>
      </c>
      <c r="C716" s="428">
        <v>11.868</v>
      </c>
      <c r="D716" s="419"/>
      <c r="E716" s="418"/>
      <c r="F716" s="418"/>
      <c r="G716" s="418"/>
    </row>
    <row r="717" spans="1:7" s="229" customFormat="1" x14ac:dyDescent="0.25">
      <c r="A717" s="427" t="s">
        <v>3076</v>
      </c>
      <c r="B717" s="427" t="s">
        <v>3075</v>
      </c>
      <c r="C717" s="426">
        <v>264.63599999999997</v>
      </c>
      <c r="D717" s="419"/>
      <c r="E717" s="418"/>
      <c r="F717" s="418"/>
      <c r="G717" s="418"/>
    </row>
    <row r="718" spans="1:7" s="229" customFormat="1" x14ac:dyDescent="0.25">
      <c r="A718" s="236" t="s">
        <v>3074</v>
      </c>
      <c r="B718" s="236" t="s">
        <v>3073</v>
      </c>
      <c r="C718" s="428">
        <v>313.5</v>
      </c>
      <c r="D718" s="419"/>
      <c r="E718" s="418"/>
      <c r="F718" s="418"/>
      <c r="G718" s="418"/>
    </row>
    <row r="719" spans="1:7" s="229" customFormat="1" x14ac:dyDescent="0.25">
      <c r="A719" s="427" t="s">
        <v>3072</v>
      </c>
      <c r="B719" s="427" t="s">
        <v>3071</v>
      </c>
      <c r="C719" s="426">
        <v>39.804000000000002</v>
      </c>
      <c r="D719" s="419"/>
      <c r="E719" s="418"/>
      <c r="F719" s="418"/>
      <c r="G719" s="418"/>
    </row>
    <row r="720" spans="1:7" s="229" customFormat="1" x14ac:dyDescent="0.25">
      <c r="A720" s="236" t="s">
        <v>3070</v>
      </c>
      <c r="B720" s="236" t="s">
        <v>3069</v>
      </c>
      <c r="C720" s="428">
        <v>15.719999999999999</v>
      </c>
      <c r="D720" s="419"/>
      <c r="E720" s="418"/>
      <c r="F720" s="418"/>
      <c r="G720" s="418"/>
    </row>
    <row r="721" spans="1:7" s="229" customFormat="1" x14ac:dyDescent="0.25">
      <c r="A721" s="427" t="s">
        <v>3068</v>
      </c>
      <c r="B721" s="427" t="s">
        <v>3067</v>
      </c>
      <c r="C721" s="426">
        <v>46.440000000000005</v>
      </c>
      <c r="D721" s="419"/>
      <c r="E721" s="418"/>
      <c r="F721" s="418"/>
      <c r="G721" s="418"/>
    </row>
    <row r="722" spans="1:7" s="229" customFormat="1" x14ac:dyDescent="0.25">
      <c r="A722" s="236" t="s">
        <v>3066</v>
      </c>
      <c r="B722" s="236" t="s">
        <v>3065</v>
      </c>
      <c r="C722" s="428">
        <v>18.155999999999999</v>
      </c>
      <c r="D722" s="419"/>
      <c r="E722" s="418"/>
      <c r="F722" s="418"/>
      <c r="G722" s="418"/>
    </row>
    <row r="723" spans="1:7" s="229" customFormat="1" x14ac:dyDescent="0.25">
      <c r="A723" s="427" t="s">
        <v>3064</v>
      </c>
      <c r="B723" s="427" t="s">
        <v>3063</v>
      </c>
      <c r="C723" s="426">
        <v>57.252000000000002</v>
      </c>
      <c r="D723" s="419"/>
      <c r="E723" s="418"/>
      <c r="F723" s="418"/>
      <c r="G723" s="418"/>
    </row>
    <row r="724" spans="1:7" s="229" customFormat="1" x14ac:dyDescent="0.25">
      <c r="A724" s="236" t="s">
        <v>3062</v>
      </c>
      <c r="B724" s="236" t="s">
        <v>3061</v>
      </c>
      <c r="C724" s="428">
        <v>21.995999999999999</v>
      </c>
      <c r="D724" s="419"/>
      <c r="E724" s="418"/>
      <c r="F724" s="418"/>
      <c r="G724" s="418"/>
    </row>
    <row r="725" spans="1:7" s="229" customFormat="1" x14ac:dyDescent="0.25">
      <c r="A725" s="267"/>
      <c r="B725" s="430" t="s">
        <v>3060</v>
      </c>
      <c r="C725" s="429" t="s">
        <v>901</v>
      </c>
      <c r="D725" s="419"/>
      <c r="E725" s="418"/>
      <c r="F725" s="418"/>
      <c r="G725" s="418"/>
    </row>
    <row r="726" spans="1:7" s="229" customFormat="1" x14ac:dyDescent="0.25">
      <c r="A726" s="427" t="s">
        <v>3059</v>
      </c>
      <c r="B726" s="427" t="s">
        <v>3058</v>
      </c>
      <c r="C726" s="426">
        <v>207.01199999999997</v>
      </c>
      <c r="D726" s="419"/>
      <c r="E726" s="418"/>
      <c r="F726" s="418"/>
      <c r="G726" s="418"/>
    </row>
    <row r="727" spans="1:7" s="229" customFormat="1" x14ac:dyDescent="0.25">
      <c r="A727" s="236" t="s">
        <v>3057</v>
      </c>
      <c r="B727" s="236" t="s">
        <v>3056</v>
      </c>
      <c r="C727" s="428">
        <v>183.29999999999998</v>
      </c>
      <c r="D727" s="419"/>
      <c r="E727" s="418"/>
      <c r="F727" s="418"/>
      <c r="G727" s="418"/>
    </row>
    <row r="728" spans="1:7" s="229" customFormat="1" x14ac:dyDescent="0.25">
      <c r="A728" s="440" t="s">
        <v>3055</v>
      </c>
      <c r="B728" s="440" t="s">
        <v>3054</v>
      </c>
      <c r="C728" s="439">
        <v>103.35599999999999</v>
      </c>
      <c r="D728" s="419"/>
      <c r="E728" s="418"/>
      <c r="F728" s="418"/>
      <c r="G728" s="418"/>
    </row>
    <row r="729" spans="1:7" s="229" customFormat="1" x14ac:dyDescent="0.25">
      <c r="A729" s="236" t="s">
        <v>3053</v>
      </c>
      <c r="B729" s="236" t="s">
        <v>3052</v>
      </c>
      <c r="C729" s="428">
        <v>201.80399999999997</v>
      </c>
      <c r="D729" s="435"/>
      <c r="E729" s="418"/>
      <c r="F729" s="418"/>
      <c r="G729" s="418"/>
    </row>
    <row r="730" spans="1:7" s="229" customFormat="1" x14ac:dyDescent="0.25">
      <c r="A730" s="427" t="s">
        <v>3051</v>
      </c>
      <c r="B730" s="427" t="s">
        <v>3050</v>
      </c>
      <c r="C730" s="426">
        <v>201.80399999999997</v>
      </c>
      <c r="D730" s="419"/>
      <c r="E730" s="418"/>
      <c r="F730" s="418"/>
      <c r="G730" s="418"/>
    </row>
    <row r="731" spans="1:7" s="229" customFormat="1" x14ac:dyDescent="0.25">
      <c r="A731" s="236" t="s">
        <v>3049</v>
      </c>
      <c r="B731" s="236" t="s">
        <v>3048</v>
      </c>
      <c r="C731" s="428">
        <v>201.80399999999997</v>
      </c>
      <c r="D731" s="419"/>
      <c r="E731" s="418"/>
      <c r="F731" s="418"/>
      <c r="G731" s="418"/>
    </row>
    <row r="732" spans="1:7" s="229" customFormat="1" x14ac:dyDescent="0.25">
      <c r="A732" s="267"/>
      <c r="B732" s="430" t="s">
        <v>3047</v>
      </c>
      <c r="C732" s="429" t="s">
        <v>901</v>
      </c>
      <c r="D732" s="419"/>
      <c r="E732" s="418"/>
      <c r="F732" s="418"/>
      <c r="G732" s="418"/>
    </row>
    <row r="733" spans="1:7" s="229" customFormat="1" x14ac:dyDescent="0.25">
      <c r="A733" s="427" t="s">
        <v>3046</v>
      </c>
      <c r="B733" s="427" t="s">
        <v>3045</v>
      </c>
      <c r="C733" s="426">
        <v>50.64</v>
      </c>
      <c r="D733" s="419"/>
      <c r="E733" s="418"/>
      <c r="F733" s="418"/>
      <c r="G733" s="418"/>
    </row>
    <row r="734" spans="1:7" s="229" customFormat="1" x14ac:dyDescent="0.25">
      <c r="A734" s="236" t="s">
        <v>3044</v>
      </c>
      <c r="B734" s="236" t="s">
        <v>3043</v>
      </c>
      <c r="C734" s="428">
        <v>57.252000000000002</v>
      </c>
      <c r="D734" s="419"/>
      <c r="E734" s="418"/>
      <c r="F734" s="418"/>
      <c r="G734" s="418"/>
    </row>
    <row r="735" spans="1:7" s="229" customFormat="1" x14ac:dyDescent="0.25">
      <c r="A735" s="427" t="s">
        <v>3042</v>
      </c>
      <c r="B735" s="427" t="s">
        <v>3041</v>
      </c>
      <c r="C735" s="426">
        <v>105.78</v>
      </c>
      <c r="D735" s="419"/>
      <c r="E735" s="418"/>
      <c r="F735" s="418"/>
      <c r="G735" s="418"/>
    </row>
    <row r="736" spans="1:7" s="229" customFormat="1" x14ac:dyDescent="0.25">
      <c r="A736" s="236" t="s">
        <v>3040</v>
      </c>
      <c r="B736" s="236" t="s">
        <v>3039</v>
      </c>
      <c r="C736" s="428">
        <v>141.024</v>
      </c>
      <c r="D736" s="419"/>
      <c r="E736" s="418"/>
      <c r="F736" s="418"/>
      <c r="G736" s="418"/>
    </row>
    <row r="737" spans="1:7" s="229" customFormat="1" x14ac:dyDescent="0.25">
      <c r="A737" s="427" t="s">
        <v>3038</v>
      </c>
      <c r="B737" s="427" t="s">
        <v>3037</v>
      </c>
      <c r="C737" s="426">
        <v>153.61199999999999</v>
      </c>
      <c r="D737" s="419"/>
      <c r="E737" s="418"/>
      <c r="F737" s="418"/>
      <c r="G737" s="418"/>
    </row>
    <row r="738" spans="1:7" s="229" customFormat="1" x14ac:dyDescent="0.25">
      <c r="A738" s="236" t="s">
        <v>3036</v>
      </c>
      <c r="B738" s="236" t="s">
        <v>3035</v>
      </c>
      <c r="C738" s="428">
        <v>252.06</v>
      </c>
      <c r="D738" s="419"/>
      <c r="E738" s="418"/>
      <c r="F738" s="418"/>
      <c r="G738" s="418"/>
    </row>
    <row r="739" spans="1:7" s="229" customFormat="1" x14ac:dyDescent="0.25">
      <c r="A739" s="427" t="s">
        <v>3034</v>
      </c>
      <c r="B739" s="427" t="s">
        <v>3033</v>
      </c>
      <c r="C739" s="426">
        <v>4.5359999999999996</v>
      </c>
      <c r="D739" s="419"/>
      <c r="E739" s="418"/>
      <c r="F739" s="418"/>
      <c r="G739" s="418"/>
    </row>
    <row r="740" spans="1:7" s="229" customFormat="1" x14ac:dyDescent="0.25">
      <c r="A740" s="236" t="s">
        <v>3032</v>
      </c>
      <c r="B740" s="236" t="s">
        <v>3031</v>
      </c>
      <c r="C740" s="428">
        <v>5.5919999999999996</v>
      </c>
      <c r="D740" s="419"/>
      <c r="E740" s="418"/>
      <c r="F740" s="418"/>
      <c r="G740" s="418"/>
    </row>
    <row r="741" spans="1:7" s="229" customFormat="1" x14ac:dyDescent="0.25">
      <c r="A741" s="427" t="s">
        <v>3030</v>
      </c>
      <c r="B741" s="427" t="s">
        <v>3029</v>
      </c>
      <c r="C741" s="426">
        <v>8.3879999999999999</v>
      </c>
      <c r="D741" s="419"/>
      <c r="E741" s="418"/>
      <c r="F741" s="418"/>
      <c r="G741" s="418"/>
    </row>
    <row r="742" spans="1:7" s="229" customFormat="1" x14ac:dyDescent="0.25">
      <c r="A742" s="236" t="s">
        <v>3028</v>
      </c>
      <c r="B742" s="236" t="s">
        <v>3027</v>
      </c>
      <c r="C742" s="428">
        <v>11.183999999999999</v>
      </c>
      <c r="D742" s="419"/>
      <c r="E742" s="418"/>
      <c r="F742" s="418"/>
      <c r="G742" s="418"/>
    </row>
    <row r="743" spans="1:7" s="229" customFormat="1" x14ac:dyDescent="0.25">
      <c r="A743" s="427" t="s">
        <v>3026</v>
      </c>
      <c r="B743" s="427" t="s">
        <v>3025</v>
      </c>
      <c r="C743" s="426">
        <v>15.023999999999999</v>
      </c>
      <c r="D743" s="419"/>
      <c r="E743" s="418"/>
      <c r="F743" s="418"/>
      <c r="G743" s="418"/>
    </row>
    <row r="744" spans="1:7" s="229" customFormat="1" x14ac:dyDescent="0.25">
      <c r="A744" s="437" t="s">
        <v>3024</v>
      </c>
      <c r="B744" s="437" t="s">
        <v>3023</v>
      </c>
      <c r="C744" s="436">
        <v>21.648</v>
      </c>
      <c r="D744" s="419"/>
      <c r="E744" s="418"/>
      <c r="F744" s="418"/>
      <c r="G744" s="418"/>
    </row>
    <row r="745" spans="1:7" s="229" customFormat="1" x14ac:dyDescent="0.25">
      <c r="A745" s="427" t="s">
        <v>3022</v>
      </c>
      <c r="B745" s="427" t="s">
        <v>3021</v>
      </c>
      <c r="C745" s="426">
        <v>281.904</v>
      </c>
      <c r="D745" s="435"/>
      <c r="E745" s="418"/>
      <c r="F745" s="418"/>
      <c r="G745" s="418"/>
    </row>
    <row r="746" spans="1:7" s="229" customFormat="1" x14ac:dyDescent="0.25">
      <c r="A746" s="236" t="s">
        <v>3020</v>
      </c>
      <c r="B746" s="236" t="s">
        <v>3019</v>
      </c>
      <c r="C746" s="428">
        <v>174.21600000000001</v>
      </c>
      <c r="D746" s="419"/>
      <c r="E746" s="418"/>
      <c r="F746" s="418"/>
      <c r="G746" s="418"/>
    </row>
    <row r="747" spans="1:7" s="229" customFormat="1" x14ac:dyDescent="0.25">
      <c r="A747" s="427" t="s">
        <v>3018</v>
      </c>
      <c r="B747" s="427" t="s">
        <v>3017</v>
      </c>
      <c r="C747" s="426">
        <v>179.1</v>
      </c>
      <c r="D747" s="419"/>
      <c r="E747" s="418"/>
      <c r="F747" s="418"/>
      <c r="G747" s="418"/>
    </row>
    <row r="748" spans="1:7" s="229" customFormat="1" x14ac:dyDescent="0.25">
      <c r="A748" s="236" t="s">
        <v>3016</v>
      </c>
      <c r="B748" s="236" t="s">
        <v>3015</v>
      </c>
      <c r="C748" s="428">
        <v>223.08</v>
      </c>
      <c r="D748" s="419"/>
      <c r="E748" s="418"/>
      <c r="F748" s="418"/>
      <c r="G748" s="418"/>
    </row>
    <row r="749" spans="1:7" s="229" customFormat="1" x14ac:dyDescent="0.25">
      <c r="A749" s="427" t="s">
        <v>3014</v>
      </c>
      <c r="B749" s="427" t="s">
        <v>3013</v>
      </c>
      <c r="C749" s="426">
        <v>269.16000000000003</v>
      </c>
      <c r="D749" s="419"/>
      <c r="E749" s="418"/>
      <c r="F749" s="418"/>
      <c r="G749" s="418"/>
    </row>
    <row r="750" spans="1:7" s="229" customFormat="1" x14ac:dyDescent="0.25">
      <c r="A750" s="236" t="s">
        <v>3012</v>
      </c>
      <c r="B750" s="236" t="s">
        <v>3011</v>
      </c>
      <c r="C750" s="428">
        <v>10.764000000000001</v>
      </c>
      <c r="D750" s="419"/>
      <c r="E750" s="418"/>
      <c r="F750" s="418"/>
      <c r="G750" s="418"/>
    </row>
    <row r="751" spans="1:7" s="229" customFormat="1" x14ac:dyDescent="0.25">
      <c r="A751" s="427" t="s">
        <v>3010</v>
      </c>
      <c r="B751" s="427" t="s">
        <v>3009</v>
      </c>
      <c r="C751" s="426">
        <v>13.62</v>
      </c>
      <c r="D751" s="419"/>
      <c r="E751" s="418"/>
      <c r="F751" s="418"/>
      <c r="G751" s="418"/>
    </row>
    <row r="752" spans="1:7" s="229" customFormat="1" x14ac:dyDescent="0.25">
      <c r="A752" s="236" t="s">
        <v>3008</v>
      </c>
      <c r="B752" s="236" t="s">
        <v>3007</v>
      </c>
      <c r="C752" s="428">
        <v>17.46</v>
      </c>
      <c r="D752" s="419"/>
      <c r="E752" s="418"/>
      <c r="F752" s="418"/>
      <c r="G752" s="418"/>
    </row>
    <row r="753" spans="1:7" s="229" customFormat="1" x14ac:dyDescent="0.25">
      <c r="A753" s="427" t="s">
        <v>3006</v>
      </c>
      <c r="B753" s="427" t="s">
        <v>3005</v>
      </c>
      <c r="C753" s="426">
        <v>21.995999999999999</v>
      </c>
      <c r="D753" s="419"/>
      <c r="E753" s="418"/>
      <c r="F753" s="418"/>
      <c r="G753" s="418"/>
    </row>
    <row r="754" spans="1:7" s="229" customFormat="1" x14ac:dyDescent="0.25">
      <c r="A754" s="236" t="s">
        <v>3004</v>
      </c>
      <c r="B754" s="236" t="s">
        <v>3003</v>
      </c>
      <c r="C754" s="428">
        <v>26.184000000000001</v>
      </c>
      <c r="D754" s="419"/>
      <c r="E754" s="418"/>
      <c r="F754" s="418"/>
      <c r="G754" s="418"/>
    </row>
    <row r="755" spans="1:7" s="229" customFormat="1" x14ac:dyDescent="0.25">
      <c r="A755" s="443"/>
      <c r="B755" s="442" t="s">
        <v>3002</v>
      </c>
      <c r="C755" s="441" t="s">
        <v>901</v>
      </c>
      <c r="D755" s="419"/>
      <c r="E755" s="418"/>
      <c r="F755" s="418"/>
      <c r="G755" s="418"/>
    </row>
    <row r="756" spans="1:7" s="229" customFormat="1" x14ac:dyDescent="0.25">
      <c r="A756" s="427" t="s">
        <v>3001</v>
      </c>
      <c r="B756" s="427" t="s">
        <v>3000</v>
      </c>
      <c r="C756" s="426">
        <v>114.86399999999999</v>
      </c>
      <c r="D756" s="435"/>
      <c r="E756" s="418"/>
      <c r="F756" s="418"/>
      <c r="G756" s="418"/>
    </row>
    <row r="757" spans="1:7" s="229" customFormat="1" x14ac:dyDescent="0.25">
      <c r="A757" s="236" t="s">
        <v>2999</v>
      </c>
      <c r="B757" s="236" t="s">
        <v>2998</v>
      </c>
      <c r="C757" s="428">
        <v>134.42399999999998</v>
      </c>
      <c r="D757" s="419"/>
      <c r="E757" s="418"/>
      <c r="F757" s="418"/>
      <c r="G757" s="418"/>
    </row>
    <row r="758" spans="1:7" s="229" customFormat="1" x14ac:dyDescent="0.25">
      <c r="A758" s="440" t="s">
        <v>2997</v>
      </c>
      <c r="B758" s="440" t="s">
        <v>2996</v>
      </c>
      <c r="C758" s="439">
        <v>276.82799999999997</v>
      </c>
      <c r="D758" s="419"/>
      <c r="E758" s="418"/>
      <c r="F758" s="418"/>
      <c r="G758" s="418"/>
    </row>
    <row r="759" spans="1:7" s="229" customFormat="1" x14ac:dyDescent="0.25">
      <c r="A759" s="236" t="s">
        <v>2995</v>
      </c>
      <c r="B759" s="236" t="s">
        <v>2994</v>
      </c>
      <c r="C759" s="428">
        <v>86.94</v>
      </c>
      <c r="D759" s="435"/>
      <c r="E759" s="418"/>
      <c r="F759" s="418"/>
      <c r="G759" s="418"/>
    </row>
    <row r="760" spans="1:7" s="229" customFormat="1" x14ac:dyDescent="0.25">
      <c r="A760" s="427" t="s">
        <v>2993</v>
      </c>
      <c r="B760" s="427" t="s">
        <v>2992</v>
      </c>
      <c r="C760" s="426">
        <v>102.996</v>
      </c>
      <c r="D760" s="419"/>
      <c r="E760" s="418"/>
      <c r="F760" s="418"/>
      <c r="G760" s="418"/>
    </row>
    <row r="761" spans="1:7" s="229" customFormat="1" x14ac:dyDescent="0.25">
      <c r="A761" s="437" t="s">
        <v>2991</v>
      </c>
      <c r="B761" s="437" t="s">
        <v>2990</v>
      </c>
      <c r="C761" s="436">
        <v>137.54400000000001</v>
      </c>
      <c r="D761" s="419"/>
      <c r="E761" s="418"/>
      <c r="F761" s="418"/>
      <c r="G761" s="418"/>
    </row>
    <row r="762" spans="1:7" s="229" customFormat="1" x14ac:dyDescent="0.25">
      <c r="A762" s="427" t="s">
        <v>2989</v>
      </c>
      <c r="B762" s="427" t="s">
        <v>2988</v>
      </c>
      <c r="C762" s="426">
        <v>90.072000000000003</v>
      </c>
      <c r="D762" s="435"/>
      <c r="E762" s="418"/>
      <c r="F762" s="418"/>
      <c r="G762" s="418"/>
    </row>
    <row r="763" spans="1:7" s="229" customFormat="1" x14ac:dyDescent="0.25">
      <c r="A763" s="236" t="s">
        <v>2987</v>
      </c>
      <c r="B763" s="236" t="s">
        <v>2986</v>
      </c>
      <c r="C763" s="428">
        <v>96.36</v>
      </c>
      <c r="D763" s="438"/>
      <c r="E763" s="418"/>
      <c r="F763" s="418"/>
      <c r="G763" s="418"/>
    </row>
    <row r="764" spans="1:7" s="229" customFormat="1" x14ac:dyDescent="0.25">
      <c r="A764" s="427" t="s">
        <v>2985</v>
      </c>
      <c r="B764" s="427" t="s">
        <v>2984</v>
      </c>
      <c r="C764" s="426">
        <v>22.704000000000001</v>
      </c>
      <c r="D764" s="438"/>
      <c r="E764" s="418"/>
      <c r="F764" s="418"/>
      <c r="G764" s="418"/>
    </row>
    <row r="765" spans="1:7" s="229" customFormat="1" x14ac:dyDescent="0.25">
      <c r="A765" s="236" t="s">
        <v>2983</v>
      </c>
      <c r="B765" s="236" t="s">
        <v>2982</v>
      </c>
      <c r="C765" s="428">
        <v>19.559999999999999</v>
      </c>
      <c r="D765" s="438"/>
      <c r="E765" s="418"/>
      <c r="F765" s="418"/>
      <c r="G765" s="418"/>
    </row>
    <row r="766" spans="1:7" s="229" customFormat="1" x14ac:dyDescent="0.25">
      <c r="A766" s="427" t="s">
        <v>2981</v>
      </c>
      <c r="B766" s="427" t="s">
        <v>2980</v>
      </c>
      <c r="C766" s="426">
        <v>78.191999999999993</v>
      </c>
      <c r="D766" s="438"/>
      <c r="E766" s="418"/>
      <c r="F766" s="418"/>
      <c r="G766" s="418"/>
    </row>
    <row r="767" spans="1:7" s="229" customFormat="1" x14ac:dyDescent="0.25">
      <c r="A767" s="236" t="s">
        <v>2979</v>
      </c>
      <c r="B767" s="236" t="s">
        <v>2978</v>
      </c>
      <c r="C767" s="428">
        <v>24.108000000000001</v>
      </c>
      <c r="D767" s="438"/>
      <c r="E767" s="418"/>
      <c r="F767" s="418"/>
      <c r="G767" s="418"/>
    </row>
    <row r="768" spans="1:7" s="229" customFormat="1" x14ac:dyDescent="0.25">
      <c r="A768" s="427" t="s">
        <v>2977</v>
      </c>
      <c r="B768" s="427" t="s">
        <v>2976</v>
      </c>
      <c r="C768" s="426">
        <v>20.268000000000001</v>
      </c>
      <c r="D768" s="438"/>
      <c r="E768" s="418"/>
      <c r="F768" s="418"/>
      <c r="G768" s="418"/>
    </row>
    <row r="769" spans="1:7" s="229" customFormat="1" x14ac:dyDescent="0.25">
      <c r="A769" s="236" t="s">
        <v>2975</v>
      </c>
      <c r="B769" s="236" t="s">
        <v>2974</v>
      </c>
      <c r="C769" s="428">
        <v>68.087999999999994</v>
      </c>
      <c r="D769" s="438"/>
      <c r="E769" s="418"/>
      <c r="F769" s="418"/>
      <c r="G769" s="418"/>
    </row>
    <row r="770" spans="1:7" s="229" customFormat="1" x14ac:dyDescent="0.25">
      <c r="A770" s="427" t="s">
        <v>2973</v>
      </c>
      <c r="B770" s="427" t="s">
        <v>2972</v>
      </c>
      <c r="C770" s="426">
        <v>34.571999999999996</v>
      </c>
      <c r="D770" s="438"/>
      <c r="E770" s="418"/>
      <c r="F770" s="418"/>
      <c r="G770" s="418"/>
    </row>
    <row r="771" spans="1:7" s="229" customFormat="1" x14ac:dyDescent="0.25">
      <c r="A771" s="236" t="s">
        <v>2971</v>
      </c>
      <c r="B771" s="236" t="s">
        <v>2970</v>
      </c>
      <c r="C771" s="428">
        <v>120.804</v>
      </c>
      <c r="D771" s="434"/>
      <c r="E771" s="418"/>
      <c r="F771" s="418"/>
      <c r="G771" s="418"/>
    </row>
    <row r="772" spans="1:7" s="229" customFormat="1" x14ac:dyDescent="0.25">
      <c r="A772" s="427" t="s">
        <v>2969</v>
      </c>
      <c r="B772" s="427" t="s">
        <v>2968</v>
      </c>
      <c r="C772" s="426">
        <v>106.128</v>
      </c>
      <c r="D772" s="435"/>
      <c r="E772" s="418"/>
      <c r="F772" s="418"/>
      <c r="G772" s="418"/>
    </row>
    <row r="773" spans="1:7" s="229" customFormat="1" x14ac:dyDescent="0.25">
      <c r="A773" s="236" t="s">
        <v>2967</v>
      </c>
      <c r="B773" s="236" t="s">
        <v>2966</v>
      </c>
      <c r="C773" s="428">
        <v>35.256</v>
      </c>
      <c r="D773" s="438"/>
      <c r="E773" s="418"/>
      <c r="F773" s="418"/>
      <c r="G773" s="418"/>
    </row>
    <row r="774" spans="1:7" s="229" customFormat="1" x14ac:dyDescent="0.25">
      <c r="A774" s="427" t="s">
        <v>2965</v>
      </c>
      <c r="B774" s="427" t="s">
        <v>2964</v>
      </c>
      <c r="C774" s="426">
        <v>39.456000000000003</v>
      </c>
      <c r="D774" s="438"/>
      <c r="E774" s="418"/>
      <c r="F774" s="418"/>
      <c r="G774" s="418"/>
    </row>
    <row r="775" spans="1:7" s="229" customFormat="1" x14ac:dyDescent="0.25">
      <c r="A775" s="236" t="s">
        <v>2963</v>
      </c>
      <c r="B775" s="236" t="s">
        <v>2962</v>
      </c>
      <c r="C775" s="428">
        <v>114.16799999999999</v>
      </c>
      <c r="D775" s="438"/>
      <c r="E775" s="418"/>
      <c r="F775" s="418"/>
      <c r="G775" s="418"/>
    </row>
    <row r="776" spans="1:7" s="229" customFormat="1" x14ac:dyDescent="0.25">
      <c r="A776" s="427" t="s">
        <v>2961</v>
      </c>
      <c r="B776" s="427" t="s">
        <v>2960</v>
      </c>
      <c r="C776" s="426">
        <v>45.047999999999995</v>
      </c>
      <c r="D776" s="438"/>
      <c r="E776" s="418"/>
      <c r="F776" s="418"/>
      <c r="G776" s="418"/>
    </row>
    <row r="777" spans="1:7" s="229" customFormat="1" x14ac:dyDescent="0.25">
      <c r="A777" s="236" t="s">
        <v>2959</v>
      </c>
      <c r="B777" s="236" t="s">
        <v>2958</v>
      </c>
      <c r="C777" s="428">
        <v>154.65599999999998</v>
      </c>
      <c r="D777" s="434"/>
      <c r="E777" s="418"/>
      <c r="F777" s="418"/>
      <c r="G777" s="418"/>
    </row>
    <row r="778" spans="1:7" s="229" customFormat="1" x14ac:dyDescent="0.25">
      <c r="A778" s="427" t="s">
        <v>2957</v>
      </c>
      <c r="B778" s="427" t="s">
        <v>2956</v>
      </c>
      <c r="C778" s="426">
        <v>19.559999999999999</v>
      </c>
      <c r="D778" s="435"/>
      <c r="E778" s="418"/>
      <c r="F778" s="418"/>
      <c r="G778" s="418"/>
    </row>
    <row r="779" spans="1:7" s="229" customFormat="1" x14ac:dyDescent="0.25">
      <c r="A779" s="236" t="s">
        <v>2955</v>
      </c>
      <c r="B779" s="236" t="s">
        <v>2954</v>
      </c>
      <c r="C779" s="428">
        <v>68.087999999999994</v>
      </c>
      <c r="D779" s="438"/>
      <c r="E779" s="418"/>
      <c r="F779" s="418"/>
      <c r="G779" s="418"/>
    </row>
    <row r="780" spans="1:7" s="229" customFormat="1" x14ac:dyDescent="0.25">
      <c r="A780" s="427" t="s">
        <v>2953</v>
      </c>
      <c r="B780" s="427" t="s">
        <v>2952</v>
      </c>
      <c r="C780" s="426">
        <v>20.952000000000002</v>
      </c>
      <c r="D780" s="438"/>
      <c r="E780" s="418"/>
      <c r="F780" s="418"/>
      <c r="G780" s="418"/>
    </row>
    <row r="781" spans="1:7" s="229" customFormat="1" x14ac:dyDescent="0.25">
      <c r="A781" s="236" t="s">
        <v>2951</v>
      </c>
      <c r="B781" s="236" t="s">
        <v>2950</v>
      </c>
      <c r="C781" s="428">
        <v>64.943999999999988</v>
      </c>
      <c r="D781" s="438"/>
      <c r="E781" s="418"/>
      <c r="F781" s="418"/>
      <c r="G781" s="418"/>
    </row>
    <row r="782" spans="1:7" s="229" customFormat="1" x14ac:dyDescent="0.25">
      <c r="A782" s="427" t="s">
        <v>2949</v>
      </c>
      <c r="B782" s="427" t="s">
        <v>2948</v>
      </c>
      <c r="C782" s="426">
        <v>34.571999999999996</v>
      </c>
      <c r="D782" s="438"/>
      <c r="E782" s="418"/>
      <c r="F782" s="418"/>
      <c r="G782" s="418"/>
    </row>
    <row r="783" spans="1:7" s="229" customFormat="1" x14ac:dyDescent="0.25">
      <c r="A783" s="236" t="s">
        <v>2947</v>
      </c>
      <c r="B783" s="236" t="s">
        <v>2946</v>
      </c>
      <c r="C783" s="428">
        <v>120.804</v>
      </c>
      <c r="D783" s="434"/>
      <c r="E783" s="418"/>
      <c r="F783" s="418"/>
      <c r="G783" s="418"/>
    </row>
    <row r="784" spans="1:7" s="229" customFormat="1" x14ac:dyDescent="0.25">
      <c r="A784" s="427" t="s">
        <v>2945</v>
      </c>
      <c r="B784" s="427" t="s">
        <v>2944</v>
      </c>
      <c r="C784" s="426">
        <v>39.095999999999997</v>
      </c>
      <c r="D784" s="435"/>
      <c r="E784" s="418"/>
      <c r="F784" s="418"/>
      <c r="G784" s="418"/>
    </row>
    <row r="785" spans="1:7" s="229" customFormat="1" x14ac:dyDescent="0.25">
      <c r="A785" s="236" t="s">
        <v>2943</v>
      </c>
      <c r="B785" s="236" t="s">
        <v>2942</v>
      </c>
      <c r="C785" s="428">
        <v>136.16399999999999</v>
      </c>
      <c r="D785" s="419"/>
      <c r="E785" s="418"/>
      <c r="F785" s="418"/>
      <c r="G785" s="418"/>
    </row>
    <row r="786" spans="1:7" s="229" customFormat="1" x14ac:dyDescent="0.25">
      <c r="A786" s="427" t="s">
        <v>2941</v>
      </c>
      <c r="B786" s="427" t="s">
        <v>2940</v>
      </c>
      <c r="C786" s="426">
        <v>41.891999999999996</v>
      </c>
      <c r="D786" s="419"/>
      <c r="E786" s="418"/>
      <c r="F786" s="418"/>
      <c r="G786" s="418"/>
    </row>
    <row r="787" spans="1:7" s="229" customFormat="1" x14ac:dyDescent="0.25">
      <c r="A787" s="236" t="s">
        <v>2939</v>
      </c>
      <c r="B787" s="236" t="s">
        <v>2938</v>
      </c>
      <c r="C787" s="428">
        <v>145.58399999999997</v>
      </c>
      <c r="D787" s="419"/>
      <c r="E787" s="418"/>
      <c r="F787" s="418"/>
      <c r="G787" s="418"/>
    </row>
    <row r="788" spans="1:7" s="229" customFormat="1" x14ac:dyDescent="0.25">
      <c r="A788" s="427" t="s">
        <v>2937</v>
      </c>
      <c r="B788" s="427" t="s">
        <v>2936</v>
      </c>
      <c r="C788" s="426">
        <v>52.716000000000001</v>
      </c>
      <c r="D788" s="419"/>
      <c r="E788" s="418"/>
      <c r="F788" s="418"/>
      <c r="G788" s="418"/>
    </row>
    <row r="789" spans="1:7" s="229" customFormat="1" x14ac:dyDescent="0.25">
      <c r="A789" s="437" t="s">
        <v>2935</v>
      </c>
      <c r="B789" s="437" t="s">
        <v>2934</v>
      </c>
      <c r="C789" s="436">
        <v>193.40399999999997</v>
      </c>
      <c r="D789" s="419"/>
      <c r="E789" s="418"/>
      <c r="F789" s="418"/>
      <c r="G789" s="418"/>
    </row>
    <row r="790" spans="1:7" s="229" customFormat="1" x14ac:dyDescent="0.25">
      <c r="A790" s="427" t="s">
        <v>2933</v>
      </c>
      <c r="B790" s="427" t="s">
        <v>2932</v>
      </c>
      <c r="C790" s="426">
        <v>32.123999999999995</v>
      </c>
      <c r="D790" s="435"/>
      <c r="E790" s="418"/>
      <c r="F790" s="418"/>
      <c r="G790" s="418"/>
    </row>
    <row r="791" spans="1:7" s="229" customFormat="1" x14ac:dyDescent="0.25">
      <c r="A791" s="236" t="s">
        <v>2931</v>
      </c>
      <c r="B791" s="236" t="s">
        <v>2930</v>
      </c>
      <c r="C791" s="428">
        <v>112.428</v>
      </c>
      <c r="D791" s="419"/>
      <c r="E791" s="418"/>
      <c r="F791" s="418"/>
      <c r="G791" s="418"/>
    </row>
    <row r="792" spans="1:7" s="229" customFormat="1" x14ac:dyDescent="0.25">
      <c r="A792" s="427" t="s">
        <v>2929</v>
      </c>
      <c r="B792" s="427" t="s">
        <v>2928</v>
      </c>
      <c r="C792" s="426">
        <v>35.975999999999999</v>
      </c>
      <c r="D792" s="419"/>
      <c r="E792" s="418"/>
      <c r="F792" s="418"/>
      <c r="G792" s="418"/>
    </row>
    <row r="793" spans="1:7" s="229" customFormat="1" x14ac:dyDescent="0.25">
      <c r="A793" s="236" t="s">
        <v>2927</v>
      </c>
      <c r="B793" s="236" t="s">
        <v>2926</v>
      </c>
      <c r="C793" s="428">
        <v>125.35199999999999</v>
      </c>
      <c r="D793" s="419"/>
      <c r="E793" s="418"/>
      <c r="F793" s="418"/>
      <c r="G793" s="418"/>
    </row>
    <row r="794" spans="1:7" s="229" customFormat="1" x14ac:dyDescent="0.25">
      <c r="A794" s="427" t="s">
        <v>2925</v>
      </c>
      <c r="B794" s="427" t="s">
        <v>2924</v>
      </c>
      <c r="C794" s="426">
        <v>34.571999999999996</v>
      </c>
      <c r="D794" s="419"/>
      <c r="E794" s="418"/>
      <c r="F794" s="418"/>
      <c r="G794" s="418"/>
    </row>
    <row r="795" spans="1:7" s="229" customFormat="1" x14ac:dyDescent="0.25">
      <c r="A795" s="236" t="s">
        <v>2923</v>
      </c>
      <c r="B795" s="236" t="s">
        <v>2922</v>
      </c>
      <c r="C795" s="428">
        <v>120.804</v>
      </c>
      <c r="D795" s="434"/>
      <c r="E795" s="418"/>
      <c r="F795" s="418"/>
      <c r="G795" s="418"/>
    </row>
    <row r="796" spans="1:7" s="229" customFormat="1" x14ac:dyDescent="0.25">
      <c r="A796" s="433"/>
      <c r="B796" s="432" t="s">
        <v>2921</v>
      </c>
      <c r="C796" s="431" t="s">
        <v>2752</v>
      </c>
      <c r="D796" s="419"/>
      <c r="E796" s="418"/>
      <c r="F796" s="418"/>
      <c r="G796" s="418"/>
    </row>
    <row r="797" spans="1:7" s="229" customFormat="1" x14ac:dyDescent="0.25">
      <c r="A797" s="427" t="s">
        <v>2920</v>
      </c>
      <c r="B797" s="427" t="s">
        <v>2919</v>
      </c>
      <c r="C797" s="426">
        <v>4.7640000000000002</v>
      </c>
      <c r="D797" s="419"/>
      <c r="E797" s="418"/>
      <c r="F797" s="418"/>
      <c r="G797" s="418"/>
    </row>
    <row r="798" spans="1:7" s="229" customFormat="1" x14ac:dyDescent="0.25">
      <c r="A798" s="236" t="s">
        <v>2918</v>
      </c>
      <c r="B798" s="236" t="s">
        <v>2917</v>
      </c>
      <c r="C798" s="428">
        <v>5.4479999999999995</v>
      </c>
      <c r="D798" s="419"/>
      <c r="E798" s="418"/>
      <c r="F798" s="418"/>
      <c r="G798" s="418"/>
    </row>
    <row r="799" spans="1:7" s="229" customFormat="1" x14ac:dyDescent="0.25">
      <c r="A799" s="427" t="s">
        <v>2916</v>
      </c>
      <c r="B799" s="427" t="s">
        <v>2915</v>
      </c>
      <c r="C799" s="426">
        <v>6.7919999999999998</v>
      </c>
      <c r="D799" s="419"/>
      <c r="E799" s="418"/>
      <c r="F799" s="418"/>
      <c r="G799" s="418"/>
    </row>
    <row r="800" spans="1:7" s="229" customFormat="1" x14ac:dyDescent="0.25">
      <c r="A800" s="236" t="s">
        <v>2914</v>
      </c>
      <c r="B800" s="236" t="s">
        <v>2913</v>
      </c>
      <c r="C800" s="428">
        <v>8.8439999999999994</v>
      </c>
      <c r="D800" s="419"/>
      <c r="E800" s="418"/>
      <c r="F800" s="418"/>
      <c r="G800" s="418"/>
    </row>
    <row r="801" spans="1:7" s="229" customFormat="1" x14ac:dyDescent="0.25">
      <c r="A801" s="427" t="s">
        <v>2912</v>
      </c>
      <c r="B801" s="427" t="s">
        <v>2911</v>
      </c>
      <c r="C801" s="426">
        <v>10.523999999999999</v>
      </c>
      <c r="D801" s="419"/>
      <c r="E801" s="418"/>
      <c r="F801" s="418"/>
      <c r="G801" s="418"/>
    </row>
    <row r="802" spans="1:7" s="229" customFormat="1" x14ac:dyDescent="0.25">
      <c r="A802" s="236" t="s">
        <v>2910</v>
      </c>
      <c r="B802" s="236" t="s">
        <v>2909</v>
      </c>
      <c r="C802" s="428">
        <v>13.92</v>
      </c>
      <c r="D802" s="419"/>
      <c r="E802" s="418"/>
      <c r="F802" s="418"/>
      <c r="G802" s="418"/>
    </row>
    <row r="803" spans="1:7" s="229" customFormat="1" x14ac:dyDescent="0.25">
      <c r="A803" s="427" t="s">
        <v>2908</v>
      </c>
      <c r="B803" s="427" t="s">
        <v>2907</v>
      </c>
      <c r="C803" s="426">
        <v>19.367999999999999</v>
      </c>
      <c r="D803" s="419"/>
      <c r="E803" s="418"/>
      <c r="F803" s="418"/>
      <c r="G803" s="418"/>
    </row>
    <row r="804" spans="1:7" s="229" customFormat="1" x14ac:dyDescent="0.25">
      <c r="A804" s="236" t="s">
        <v>2906</v>
      </c>
      <c r="B804" s="236" t="s">
        <v>2905</v>
      </c>
      <c r="C804" s="428">
        <v>27.515999999999998</v>
      </c>
      <c r="D804" s="419"/>
      <c r="E804" s="418"/>
      <c r="F804" s="418"/>
      <c r="G804" s="418"/>
    </row>
    <row r="805" spans="1:7" s="229" customFormat="1" x14ac:dyDescent="0.25">
      <c r="A805" s="427" t="s">
        <v>2904</v>
      </c>
      <c r="B805" s="427" t="s">
        <v>2903</v>
      </c>
      <c r="C805" s="426">
        <v>33.623999999999995</v>
      </c>
      <c r="D805" s="419"/>
      <c r="E805" s="418"/>
      <c r="F805" s="418"/>
      <c r="G805" s="418"/>
    </row>
    <row r="806" spans="1:7" s="229" customFormat="1" x14ac:dyDescent="0.25">
      <c r="A806" s="236" t="s">
        <v>2902</v>
      </c>
      <c r="B806" s="236" t="s">
        <v>2901</v>
      </c>
      <c r="C806" s="428">
        <v>41.771999999999998</v>
      </c>
      <c r="D806" s="419"/>
      <c r="E806" s="418"/>
      <c r="F806" s="418"/>
      <c r="G806" s="418"/>
    </row>
    <row r="807" spans="1:7" s="229" customFormat="1" x14ac:dyDescent="0.25">
      <c r="A807" s="427" t="s">
        <v>2900</v>
      </c>
      <c r="B807" s="427" t="s">
        <v>2899</v>
      </c>
      <c r="C807" s="426">
        <v>52.655999999999999</v>
      </c>
      <c r="D807" s="419"/>
      <c r="E807" s="418"/>
      <c r="F807" s="418"/>
      <c r="G807" s="418"/>
    </row>
    <row r="808" spans="1:7" s="229" customFormat="1" x14ac:dyDescent="0.25">
      <c r="A808" s="236" t="s">
        <v>2898</v>
      </c>
      <c r="B808" s="236" t="s">
        <v>2897</v>
      </c>
      <c r="C808" s="428">
        <v>138.06</v>
      </c>
      <c r="D808" s="419"/>
      <c r="E808" s="418"/>
      <c r="F808" s="418"/>
      <c r="G808" s="418"/>
    </row>
    <row r="809" spans="1:7" s="229" customFormat="1" x14ac:dyDescent="0.25">
      <c r="A809" s="427" t="s">
        <v>2896</v>
      </c>
      <c r="B809" s="427" t="s">
        <v>2895</v>
      </c>
      <c r="C809" s="426">
        <v>197.41199999999998</v>
      </c>
      <c r="D809" s="419"/>
      <c r="E809" s="418"/>
      <c r="F809" s="418"/>
      <c r="G809" s="418"/>
    </row>
    <row r="810" spans="1:7" s="229" customFormat="1" x14ac:dyDescent="0.25">
      <c r="A810" s="267"/>
      <c r="B810" s="430" t="s">
        <v>2894</v>
      </c>
      <c r="C810" s="429" t="s">
        <v>2752</v>
      </c>
      <c r="D810" s="419"/>
      <c r="E810" s="418"/>
      <c r="F810" s="418"/>
      <c r="G810" s="418"/>
    </row>
    <row r="811" spans="1:7" s="229" customFormat="1" x14ac:dyDescent="0.25">
      <c r="A811" s="427" t="s">
        <v>2893</v>
      </c>
      <c r="B811" s="427" t="s">
        <v>2892</v>
      </c>
      <c r="C811" s="426">
        <v>13.247999999999999</v>
      </c>
      <c r="D811" s="419"/>
      <c r="E811" s="418"/>
      <c r="F811" s="418"/>
      <c r="G811" s="418"/>
    </row>
    <row r="812" spans="1:7" s="229" customFormat="1" x14ac:dyDescent="0.25">
      <c r="A812" s="236" t="s">
        <v>2891</v>
      </c>
      <c r="B812" s="236" t="s">
        <v>2890</v>
      </c>
      <c r="C812" s="428">
        <v>66.911999999999992</v>
      </c>
      <c r="D812" s="419"/>
      <c r="E812" s="418"/>
      <c r="F812" s="418"/>
      <c r="G812" s="418"/>
    </row>
    <row r="813" spans="1:7" s="229" customFormat="1" x14ac:dyDescent="0.25">
      <c r="A813" s="427" t="s">
        <v>2889</v>
      </c>
      <c r="B813" s="427" t="s">
        <v>2888</v>
      </c>
      <c r="C813" s="426">
        <v>79.451999999999984</v>
      </c>
      <c r="D813" s="419"/>
      <c r="E813" s="418"/>
      <c r="F813" s="418"/>
      <c r="G813" s="418"/>
    </row>
    <row r="814" spans="1:7" s="229" customFormat="1" x14ac:dyDescent="0.25">
      <c r="A814" s="427" t="s">
        <v>2887</v>
      </c>
      <c r="B814" s="427" t="s">
        <v>2886</v>
      </c>
      <c r="C814" s="426">
        <v>17.652000000000001</v>
      </c>
      <c r="D814" s="419"/>
      <c r="E814" s="418"/>
      <c r="F814" s="418"/>
      <c r="G814" s="418"/>
    </row>
    <row r="815" spans="1:7" s="229" customFormat="1" x14ac:dyDescent="0.25">
      <c r="A815" s="427" t="s">
        <v>2885</v>
      </c>
      <c r="B815" s="427" t="s">
        <v>2884</v>
      </c>
      <c r="C815" s="426">
        <v>94.08</v>
      </c>
      <c r="D815" s="419"/>
      <c r="E815" s="418"/>
      <c r="F815" s="418"/>
      <c r="G815" s="418"/>
    </row>
    <row r="816" spans="1:7" s="229" customFormat="1" x14ac:dyDescent="0.25">
      <c r="A816" s="236" t="s">
        <v>2883</v>
      </c>
      <c r="B816" s="236" t="s">
        <v>2882</v>
      </c>
      <c r="C816" s="428">
        <v>115.476</v>
      </c>
      <c r="D816" s="419"/>
      <c r="E816" s="418"/>
      <c r="F816" s="418"/>
      <c r="G816" s="418"/>
    </row>
    <row r="817" spans="1:7" s="229" customFormat="1" x14ac:dyDescent="0.25">
      <c r="A817" s="427" t="s">
        <v>2881</v>
      </c>
      <c r="B817" s="427" t="s">
        <v>2880</v>
      </c>
      <c r="C817" s="426">
        <v>18.335999999999999</v>
      </c>
      <c r="D817" s="419"/>
      <c r="E817" s="418"/>
      <c r="F817" s="418"/>
      <c r="G817" s="418"/>
    </row>
    <row r="818" spans="1:7" s="229" customFormat="1" x14ac:dyDescent="0.25">
      <c r="A818" s="236" t="s">
        <v>2879</v>
      </c>
      <c r="B818" s="236" t="s">
        <v>2878</v>
      </c>
      <c r="C818" s="428">
        <v>197.30399999999997</v>
      </c>
      <c r="D818" s="419"/>
      <c r="E818" s="418"/>
      <c r="F818" s="418"/>
      <c r="G818" s="418"/>
    </row>
    <row r="819" spans="1:7" s="229" customFormat="1" x14ac:dyDescent="0.25">
      <c r="A819" s="427" t="s">
        <v>2877</v>
      </c>
      <c r="B819" s="427" t="s">
        <v>2876</v>
      </c>
      <c r="C819" s="426">
        <v>23.447999999999997</v>
      </c>
      <c r="D819" s="419"/>
      <c r="E819" s="418"/>
      <c r="F819" s="418"/>
      <c r="G819" s="418"/>
    </row>
    <row r="820" spans="1:7" s="229" customFormat="1" x14ac:dyDescent="0.25">
      <c r="A820" s="236" t="s">
        <v>2875</v>
      </c>
      <c r="B820" s="236" t="s">
        <v>2874</v>
      </c>
      <c r="C820" s="428">
        <v>31.92</v>
      </c>
      <c r="D820" s="419"/>
      <c r="E820" s="418"/>
      <c r="F820" s="418"/>
      <c r="G820" s="418"/>
    </row>
    <row r="821" spans="1:7" s="229" customFormat="1" x14ac:dyDescent="0.25">
      <c r="A821" s="427" t="s">
        <v>2873</v>
      </c>
      <c r="B821" s="427" t="s">
        <v>2872</v>
      </c>
      <c r="C821" s="426">
        <v>40.091999999999992</v>
      </c>
      <c r="D821" s="419"/>
      <c r="E821" s="418"/>
      <c r="F821" s="418"/>
      <c r="G821" s="418"/>
    </row>
    <row r="822" spans="1:7" s="229" customFormat="1" x14ac:dyDescent="0.25">
      <c r="A822" s="236" t="s">
        <v>2871</v>
      </c>
      <c r="B822" s="236" t="s">
        <v>2870</v>
      </c>
      <c r="C822" s="428">
        <v>48.911999999999999</v>
      </c>
      <c r="D822" s="419"/>
      <c r="E822" s="418"/>
      <c r="F822" s="418"/>
      <c r="G822" s="418"/>
    </row>
    <row r="823" spans="1:7" s="229" customFormat="1" x14ac:dyDescent="0.25">
      <c r="A823" s="267"/>
      <c r="B823" s="430" t="s">
        <v>2869</v>
      </c>
      <c r="C823" s="429" t="s">
        <v>2752</v>
      </c>
      <c r="D823" s="419"/>
      <c r="E823" s="418"/>
      <c r="F823" s="418"/>
      <c r="G823" s="418"/>
    </row>
    <row r="824" spans="1:7" s="229" customFormat="1" x14ac:dyDescent="0.25">
      <c r="A824" s="427" t="s">
        <v>2868</v>
      </c>
      <c r="B824" s="427" t="s">
        <v>2867</v>
      </c>
      <c r="C824" s="426">
        <v>21.720000000000002</v>
      </c>
      <c r="D824" s="419"/>
      <c r="E824" s="418"/>
      <c r="F824" s="418"/>
      <c r="G824" s="418"/>
    </row>
    <row r="825" spans="1:7" s="229" customFormat="1" x14ac:dyDescent="0.25">
      <c r="A825" s="236" t="s">
        <v>2866</v>
      </c>
      <c r="B825" s="236" t="s">
        <v>2865</v>
      </c>
      <c r="C825" s="428">
        <v>27.852</v>
      </c>
      <c r="D825" s="419"/>
      <c r="E825" s="418"/>
      <c r="F825" s="418"/>
      <c r="G825" s="418"/>
    </row>
    <row r="826" spans="1:7" s="229" customFormat="1" x14ac:dyDescent="0.25">
      <c r="A826" s="427" t="s">
        <v>2864</v>
      </c>
      <c r="B826" s="427" t="s">
        <v>2863</v>
      </c>
      <c r="C826" s="426">
        <v>40.091999999999992</v>
      </c>
      <c r="D826" s="419"/>
      <c r="E826" s="418"/>
      <c r="F826" s="418"/>
      <c r="G826" s="418"/>
    </row>
    <row r="827" spans="1:7" s="229" customFormat="1" x14ac:dyDescent="0.25">
      <c r="A827" s="236" t="s">
        <v>2862</v>
      </c>
      <c r="B827" s="236" t="s">
        <v>2861</v>
      </c>
      <c r="C827" s="428">
        <v>48.911999999999999</v>
      </c>
      <c r="D827" s="419"/>
      <c r="E827" s="418"/>
      <c r="F827" s="418"/>
      <c r="G827" s="418"/>
    </row>
    <row r="828" spans="1:7" s="229" customFormat="1" x14ac:dyDescent="0.25">
      <c r="A828" s="427" t="s">
        <v>2860</v>
      </c>
      <c r="B828" s="427" t="s">
        <v>2859</v>
      </c>
      <c r="C828" s="426">
        <v>55.691999999999993</v>
      </c>
      <c r="D828" s="419"/>
      <c r="E828" s="418"/>
      <c r="F828" s="418"/>
      <c r="G828" s="418"/>
    </row>
    <row r="829" spans="1:7" s="229" customFormat="1" x14ac:dyDescent="0.25">
      <c r="A829" s="236" t="s">
        <v>2858</v>
      </c>
      <c r="B829" s="236" t="s">
        <v>2857</v>
      </c>
      <c r="C829" s="428">
        <v>69.635999999999996</v>
      </c>
      <c r="D829" s="419"/>
      <c r="E829" s="418"/>
      <c r="F829" s="418"/>
      <c r="G829" s="418"/>
    </row>
    <row r="830" spans="1:7" s="229" customFormat="1" x14ac:dyDescent="0.25">
      <c r="A830" s="427" t="s">
        <v>2856</v>
      </c>
      <c r="B830" s="427" t="s">
        <v>2855</v>
      </c>
      <c r="C830" s="426">
        <v>121.23599999999999</v>
      </c>
      <c r="D830" s="419"/>
      <c r="E830" s="418"/>
      <c r="F830" s="418"/>
      <c r="G830" s="418"/>
    </row>
    <row r="831" spans="1:7" s="229" customFormat="1" x14ac:dyDescent="0.25">
      <c r="A831" s="236" t="s">
        <v>2854</v>
      </c>
      <c r="B831" s="236" t="s">
        <v>2853</v>
      </c>
      <c r="C831" s="428">
        <v>147.37199999999999</v>
      </c>
      <c r="D831" s="419"/>
      <c r="E831" s="418"/>
      <c r="F831" s="418"/>
      <c r="G831" s="418"/>
    </row>
    <row r="832" spans="1:7" s="229" customFormat="1" x14ac:dyDescent="0.25">
      <c r="A832" s="427" t="s">
        <v>2852</v>
      </c>
      <c r="B832" s="427" t="s">
        <v>2851</v>
      </c>
      <c r="C832" s="426">
        <v>182.364</v>
      </c>
      <c r="D832" s="419"/>
      <c r="E832" s="418"/>
      <c r="F832" s="418"/>
      <c r="G832" s="418"/>
    </row>
    <row r="833" spans="1:7" s="229" customFormat="1" x14ac:dyDescent="0.25">
      <c r="A833" s="236" t="s">
        <v>2850</v>
      </c>
      <c r="B833" s="236" t="s">
        <v>2849</v>
      </c>
      <c r="C833" s="428">
        <v>258.43200000000002</v>
      </c>
      <c r="D833" s="419"/>
      <c r="E833" s="418"/>
      <c r="F833" s="418"/>
      <c r="G833" s="418"/>
    </row>
    <row r="834" spans="1:7" s="229" customFormat="1" x14ac:dyDescent="0.25">
      <c r="A834" s="427" t="s">
        <v>2848</v>
      </c>
      <c r="B834" s="427" t="s">
        <v>2847</v>
      </c>
      <c r="C834" s="426">
        <v>406.5</v>
      </c>
      <c r="D834" s="419"/>
      <c r="E834" s="418"/>
      <c r="F834" s="418"/>
      <c r="G834" s="418"/>
    </row>
    <row r="835" spans="1:7" s="229" customFormat="1" x14ac:dyDescent="0.25">
      <c r="A835" s="236" t="s">
        <v>2846</v>
      </c>
      <c r="B835" s="236" t="s">
        <v>2845</v>
      </c>
      <c r="C835" s="428">
        <v>106.28399999999999</v>
      </c>
      <c r="D835" s="419"/>
      <c r="E835" s="418"/>
      <c r="F835" s="418"/>
      <c r="G835" s="418"/>
    </row>
    <row r="836" spans="1:7" s="229" customFormat="1" x14ac:dyDescent="0.25">
      <c r="A836" s="267"/>
      <c r="B836" s="430" t="s">
        <v>2844</v>
      </c>
      <c r="C836" s="429" t="s">
        <v>2752</v>
      </c>
      <c r="D836" s="419"/>
      <c r="E836" s="418"/>
      <c r="F836" s="418"/>
      <c r="G836" s="418"/>
    </row>
    <row r="837" spans="1:7" s="229" customFormat="1" x14ac:dyDescent="0.25">
      <c r="A837" s="427" t="s">
        <v>2843</v>
      </c>
      <c r="B837" s="427" t="s">
        <v>2842</v>
      </c>
      <c r="C837" s="426">
        <v>5.0999999999999996</v>
      </c>
      <c r="D837" s="419"/>
      <c r="E837" s="418"/>
      <c r="F837" s="418"/>
      <c r="G837" s="418"/>
    </row>
    <row r="838" spans="1:7" s="229" customFormat="1" x14ac:dyDescent="0.25">
      <c r="A838" s="236" t="s">
        <v>2841</v>
      </c>
      <c r="B838" s="236" t="s">
        <v>2840</v>
      </c>
      <c r="C838" s="428">
        <v>6.4559999999999995</v>
      </c>
      <c r="D838" s="419"/>
      <c r="E838" s="418"/>
      <c r="F838" s="418"/>
      <c r="G838" s="418"/>
    </row>
    <row r="839" spans="1:7" s="229" customFormat="1" x14ac:dyDescent="0.25">
      <c r="A839" s="427" t="s">
        <v>2839</v>
      </c>
      <c r="B839" s="427" t="s">
        <v>2838</v>
      </c>
      <c r="C839" s="426">
        <v>6.7919999999999998</v>
      </c>
      <c r="D839" s="419"/>
      <c r="E839" s="418"/>
      <c r="F839" s="418"/>
      <c r="G839" s="418"/>
    </row>
    <row r="840" spans="1:7" s="229" customFormat="1" x14ac:dyDescent="0.25">
      <c r="A840" s="236" t="s">
        <v>2837</v>
      </c>
      <c r="B840" s="236" t="s">
        <v>2836</v>
      </c>
      <c r="C840" s="428">
        <v>9.18</v>
      </c>
      <c r="D840" s="419"/>
      <c r="E840" s="418"/>
      <c r="F840" s="418"/>
      <c r="G840" s="418"/>
    </row>
    <row r="841" spans="1:7" s="229" customFormat="1" x14ac:dyDescent="0.25">
      <c r="A841" s="427" t="s">
        <v>2835</v>
      </c>
      <c r="B841" s="427" t="s">
        <v>2834</v>
      </c>
      <c r="C841" s="426">
        <v>11.543999999999999</v>
      </c>
      <c r="D841" s="419"/>
      <c r="E841" s="418"/>
      <c r="F841" s="418"/>
      <c r="G841" s="418"/>
    </row>
    <row r="842" spans="1:7" s="229" customFormat="1" x14ac:dyDescent="0.25">
      <c r="A842" s="236" t="s">
        <v>2833</v>
      </c>
      <c r="B842" s="236" t="s">
        <v>2832</v>
      </c>
      <c r="C842" s="428">
        <v>21.395999999999997</v>
      </c>
      <c r="D842" s="419"/>
      <c r="E842" s="418"/>
      <c r="F842" s="418"/>
      <c r="G842" s="418"/>
    </row>
    <row r="843" spans="1:7" s="229" customFormat="1" x14ac:dyDescent="0.25">
      <c r="A843" s="427" t="s">
        <v>2831</v>
      </c>
      <c r="B843" s="427" t="s">
        <v>2830</v>
      </c>
      <c r="C843" s="426">
        <v>32.279999999999994</v>
      </c>
      <c r="D843" s="419"/>
      <c r="E843" s="418"/>
      <c r="F843" s="418"/>
      <c r="G843" s="418"/>
    </row>
    <row r="844" spans="1:7" s="229" customFormat="1" x14ac:dyDescent="0.25">
      <c r="A844" s="236" t="s">
        <v>2829</v>
      </c>
      <c r="B844" s="236" t="s">
        <v>2828</v>
      </c>
      <c r="C844" s="428">
        <v>51.948</v>
      </c>
      <c r="D844" s="419"/>
      <c r="E844" s="418"/>
      <c r="F844" s="418"/>
      <c r="G844" s="418"/>
    </row>
    <row r="845" spans="1:7" s="229" customFormat="1" x14ac:dyDescent="0.25">
      <c r="A845" s="427" t="s">
        <v>2827</v>
      </c>
      <c r="B845" s="427" t="s">
        <v>2826</v>
      </c>
      <c r="C845" s="426">
        <v>56.052</v>
      </c>
      <c r="D845" s="419"/>
      <c r="E845" s="418"/>
      <c r="F845" s="418"/>
      <c r="G845" s="418"/>
    </row>
    <row r="846" spans="1:7" s="229" customFormat="1" x14ac:dyDescent="0.25">
      <c r="A846" s="236" t="s">
        <v>2825</v>
      </c>
      <c r="B846" s="236" t="s">
        <v>2824</v>
      </c>
      <c r="C846" s="428">
        <v>74.36399999999999</v>
      </c>
      <c r="D846" s="419"/>
      <c r="E846" s="418"/>
      <c r="F846" s="418"/>
      <c r="G846" s="418"/>
    </row>
    <row r="847" spans="1:7" s="229" customFormat="1" x14ac:dyDescent="0.25">
      <c r="A847" s="427" t="s">
        <v>2823</v>
      </c>
      <c r="B847" s="427" t="s">
        <v>2822</v>
      </c>
      <c r="C847" s="426">
        <v>94.08</v>
      </c>
      <c r="D847" s="419"/>
      <c r="E847" s="418"/>
      <c r="F847" s="418"/>
      <c r="G847" s="418"/>
    </row>
    <row r="848" spans="1:7" s="229" customFormat="1" x14ac:dyDescent="0.25">
      <c r="A848" s="236" t="s">
        <v>2821</v>
      </c>
      <c r="B848" s="236" t="s">
        <v>2820</v>
      </c>
      <c r="C848" s="428">
        <v>122.928</v>
      </c>
      <c r="D848" s="419"/>
      <c r="E848" s="418"/>
      <c r="F848" s="418"/>
      <c r="G848" s="418"/>
    </row>
    <row r="849" spans="1:7" s="229" customFormat="1" x14ac:dyDescent="0.25">
      <c r="A849" s="427" t="s">
        <v>2819</v>
      </c>
      <c r="B849" s="427" t="s">
        <v>2818</v>
      </c>
      <c r="C849" s="426">
        <v>190.17599999999999</v>
      </c>
      <c r="D849" s="419"/>
      <c r="E849" s="418"/>
      <c r="F849" s="418"/>
      <c r="G849" s="418"/>
    </row>
    <row r="850" spans="1:7" s="229" customFormat="1" x14ac:dyDescent="0.25">
      <c r="A850" s="236" t="s">
        <v>2817</v>
      </c>
      <c r="B850" s="236" t="s">
        <v>2816</v>
      </c>
      <c r="C850" s="428">
        <v>266.23200000000003</v>
      </c>
      <c r="D850" s="419"/>
      <c r="E850" s="418"/>
      <c r="F850" s="418"/>
      <c r="G850" s="418"/>
    </row>
    <row r="851" spans="1:7" s="229" customFormat="1" x14ac:dyDescent="0.25">
      <c r="A851" s="267"/>
      <c r="B851" s="430" t="s">
        <v>2815</v>
      </c>
      <c r="C851" s="429" t="s">
        <v>2752</v>
      </c>
      <c r="D851" s="419"/>
      <c r="E851" s="418"/>
      <c r="F851" s="418"/>
      <c r="G851" s="418"/>
    </row>
    <row r="852" spans="1:7" s="229" customFormat="1" x14ac:dyDescent="0.25">
      <c r="A852" s="427" t="s">
        <v>2814</v>
      </c>
      <c r="B852" s="427" t="s">
        <v>2813</v>
      </c>
      <c r="C852" s="426">
        <v>5.9279999999999999</v>
      </c>
      <c r="D852" s="419"/>
      <c r="E852" s="418"/>
      <c r="F852" s="418"/>
      <c r="G852" s="418"/>
    </row>
    <row r="853" spans="1:7" s="229" customFormat="1" x14ac:dyDescent="0.25">
      <c r="A853" s="236" t="s">
        <v>2812</v>
      </c>
      <c r="B853" s="236" t="s">
        <v>2811</v>
      </c>
      <c r="C853" s="428">
        <v>6.5159999999999991</v>
      </c>
      <c r="D853" s="419"/>
      <c r="E853" s="418"/>
      <c r="F853" s="418"/>
      <c r="G853" s="418"/>
    </row>
    <row r="854" spans="1:7" s="229" customFormat="1" x14ac:dyDescent="0.25">
      <c r="A854" s="427" t="s">
        <v>2810</v>
      </c>
      <c r="B854" s="427" t="s">
        <v>2809</v>
      </c>
      <c r="C854" s="426">
        <v>7.2959999999999994</v>
      </c>
      <c r="D854" s="419"/>
      <c r="E854" s="418"/>
      <c r="F854" s="418"/>
      <c r="G854" s="418"/>
    </row>
    <row r="855" spans="1:7" s="229" customFormat="1" x14ac:dyDescent="0.25">
      <c r="A855" s="236" t="s">
        <v>2808</v>
      </c>
      <c r="B855" s="236" t="s">
        <v>2807</v>
      </c>
      <c r="C855" s="428">
        <v>11.123999999999999</v>
      </c>
      <c r="D855" s="419"/>
      <c r="E855" s="418"/>
      <c r="F855" s="418"/>
      <c r="G855" s="418"/>
    </row>
    <row r="856" spans="1:7" s="229" customFormat="1" x14ac:dyDescent="0.25">
      <c r="A856" s="427" t="s">
        <v>2806</v>
      </c>
      <c r="B856" s="427" t="s">
        <v>2805</v>
      </c>
      <c r="C856" s="426">
        <v>13.427999999999999</v>
      </c>
      <c r="D856" s="419"/>
      <c r="E856" s="418"/>
      <c r="F856" s="418"/>
      <c r="G856" s="418"/>
    </row>
    <row r="857" spans="1:7" s="229" customFormat="1" x14ac:dyDescent="0.25">
      <c r="A857" s="236" t="s">
        <v>2804</v>
      </c>
      <c r="B857" s="236" t="s">
        <v>2803</v>
      </c>
      <c r="C857" s="428">
        <v>16.523999999999997</v>
      </c>
      <c r="D857" s="419"/>
      <c r="E857" s="418"/>
      <c r="F857" s="418"/>
      <c r="G857" s="418"/>
    </row>
    <row r="858" spans="1:7" s="229" customFormat="1" x14ac:dyDescent="0.25">
      <c r="A858" s="427" t="s">
        <v>2802</v>
      </c>
      <c r="B858" s="427" t="s">
        <v>2801</v>
      </c>
      <c r="C858" s="426">
        <v>20.963999999999999</v>
      </c>
      <c r="D858" s="419"/>
      <c r="E858" s="418"/>
      <c r="F858" s="418"/>
      <c r="G858" s="418"/>
    </row>
    <row r="859" spans="1:7" s="229" customFormat="1" x14ac:dyDescent="0.25">
      <c r="A859" s="236" t="s">
        <v>2800</v>
      </c>
      <c r="B859" s="236" t="s">
        <v>2799</v>
      </c>
      <c r="C859" s="428">
        <v>36.515999999999998</v>
      </c>
      <c r="D859" s="419"/>
      <c r="E859" s="418"/>
      <c r="F859" s="418"/>
      <c r="G859" s="418"/>
    </row>
    <row r="860" spans="1:7" s="229" customFormat="1" x14ac:dyDescent="0.25">
      <c r="A860" s="427" t="s">
        <v>2798</v>
      </c>
      <c r="B860" s="427" t="s">
        <v>2797</v>
      </c>
      <c r="C860" s="426">
        <v>41.256</v>
      </c>
      <c r="D860" s="419"/>
      <c r="E860" s="418"/>
      <c r="F860" s="418"/>
      <c r="G860" s="418"/>
    </row>
    <row r="861" spans="1:7" s="229" customFormat="1" x14ac:dyDescent="0.25">
      <c r="A861" s="236" t="s">
        <v>2796</v>
      </c>
      <c r="B861" s="236" t="s">
        <v>2795</v>
      </c>
      <c r="C861" s="428">
        <v>47.616</v>
      </c>
      <c r="D861" s="419"/>
      <c r="E861" s="418"/>
      <c r="F861" s="418"/>
      <c r="G861" s="418"/>
    </row>
    <row r="862" spans="1:7" s="229" customFormat="1" x14ac:dyDescent="0.25">
      <c r="A862" s="427" t="s">
        <v>2794</v>
      </c>
      <c r="B862" s="427" t="s">
        <v>2793</v>
      </c>
      <c r="C862" s="426">
        <v>63.791999999999994</v>
      </c>
      <c r="D862" s="419"/>
      <c r="E862" s="418"/>
      <c r="F862" s="418"/>
      <c r="G862" s="418"/>
    </row>
    <row r="863" spans="1:7" s="229" customFormat="1" x14ac:dyDescent="0.25">
      <c r="A863" s="236" t="s">
        <v>2792</v>
      </c>
      <c r="B863" s="236" t="s">
        <v>2791</v>
      </c>
      <c r="C863" s="428">
        <v>143.136</v>
      </c>
      <c r="D863" s="419"/>
      <c r="E863" s="418"/>
      <c r="F863" s="418"/>
      <c r="G863" s="418"/>
    </row>
    <row r="864" spans="1:7" s="229" customFormat="1" x14ac:dyDescent="0.25">
      <c r="A864" s="427" t="s">
        <v>2790</v>
      </c>
      <c r="B864" s="427" t="s">
        <v>2789</v>
      </c>
      <c r="C864" s="426">
        <v>202.61999999999998</v>
      </c>
      <c r="D864" s="419"/>
      <c r="E864" s="418"/>
      <c r="F864" s="418"/>
      <c r="G864" s="418"/>
    </row>
    <row r="865" spans="1:7" s="229" customFormat="1" x14ac:dyDescent="0.25">
      <c r="A865" s="267"/>
      <c r="B865" s="430" t="s">
        <v>2788</v>
      </c>
      <c r="C865" s="429" t="s">
        <v>2752</v>
      </c>
      <c r="D865" s="419"/>
      <c r="E865" s="418"/>
      <c r="F865" s="418"/>
      <c r="G865" s="418"/>
    </row>
    <row r="866" spans="1:7" s="229" customFormat="1" x14ac:dyDescent="0.25">
      <c r="A866" s="427" t="s">
        <v>2787</v>
      </c>
      <c r="B866" s="427" t="s">
        <v>2786</v>
      </c>
      <c r="C866" s="426">
        <v>1.4039999999999999</v>
      </c>
      <c r="D866" s="419"/>
      <c r="E866" s="418"/>
      <c r="F866" s="418"/>
      <c r="G866" s="418"/>
    </row>
    <row r="867" spans="1:7" s="229" customFormat="1" x14ac:dyDescent="0.25">
      <c r="A867" s="236" t="s">
        <v>2785</v>
      </c>
      <c r="B867" s="236" t="s">
        <v>2784</v>
      </c>
      <c r="C867" s="428">
        <v>2.1120000000000001</v>
      </c>
      <c r="D867" s="419"/>
      <c r="E867" s="418"/>
      <c r="F867" s="418"/>
      <c r="G867" s="418"/>
    </row>
    <row r="868" spans="1:7" s="229" customFormat="1" x14ac:dyDescent="0.25">
      <c r="A868" s="427" t="s">
        <v>2783</v>
      </c>
      <c r="B868" s="427" t="s">
        <v>2782</v>
      </c>
      <c r="C868" s="426">
        <v>2.4</v>
      </c>
      <c r="D868" s="419"/>
      <c r="E868" s="418"/>
      <c r="F868" s="418"/>
      <c r="G868" s="418"/>
    </row>
    <row r="869" spans="1:7" s="229" customFormat="1" x14ac:dyDescent="0.25">
      <c r="A869" s="236" t="s">
        <v>2781</v>
      </c>
      <c r="B869" s="236" t="s">
        <v>2780</v>
      </c>
      <c r="C869" s="428">
        <v>2.6160000000000001</v>
      </c>
      <c r="D869" s="419"/>
      <c r="E869" s="418"/>
      <c r="F869" s="418"/>
      <c r="G869" s="418"/>
    </row>
    <row r="870" spans="1:7" s="229" customFormat="1" x14ac:dyDescent="0.25">
      <c r="A870" s="427" t="s">
        <v>2779</v>
      </c>
      <c r="B870" s="427" t="s">
        <v>2778</v>
      </c>
      <c r="C870" s="426">
        <v>4.1399999999999997</v>
      </c>
      <c r="D870" s="419"/>
      <c r="E870" s="418"/>
      <c r="F870" s="418"/>
      <c r="G870" s="418"/>
    </row>
    <row r="871" spans="1:7" s="229" customFormat="1" x14ac:dyDescent="0.25">
      <c r="A871" s="236" t="s">
        <v>2777</v>
      </c>
      <c r="B871" s="236" t="s">
        <v>2776</v>
      </c>
      <c r="C871" s="428">
        <v>64.932000000000002</v>
      </c>
      <c r="D871" s="419"/>
      <c r="E871" s="418"/>
      <c r="F871" s="418"/>
      <c r="G871" s="418"/>
    </row>
    <row r="872" spans="1:7" s="229" customFormat="1" x14ac:dyDescent="0.25">
      <c r="A872" s="427" t="s">
        <v>2775</v>
      </c>
      <c r="B872" s="427" t="s">
        <v>2774</v>
      </c>
      <c r="C872" s="426">
        <v>73.211999999999989</v>
      </c>
      <c r="D872" s="419"/>
      <c r="E872" s="418"/>
      <c r="F872" s="418"/>
      <c r="G872" s="418"/>
    </row>
    <row r="873" spans="1:7" s="229" customFormat="1" x14ac:dyDescent="0.25">
      <c r="A873" s="236" t="s">
        <v>2773</v>
      </c>
      <c r="B873" s="236" t="s">
        <v>2772</v>
      </c>
      <c r="C873" s="428">
        <v>7.1879999999999997</v>
      </c>
      <c r="D873" s="419"/>
      <c r="E873" s="418"/>
      <c r="F873" s="418"/>
      <c r="G873" s="418"/>
    </row>
    <row r="874" spans="1:7" s="229" customFormat="1" x14ac:dyDescent="0.25">
      <c r="A874" s="427" t="s">
        <v>2771</v>
      </c>
      <c r="B874" s="427" t="s">
        <v>2770</v>
      </c>
      <c r="C874" s="426">
        <v>84.551999999999992</v>
      </c>
      <c r="D874" s="419"/>
      <c r="E874" s="418"/>
      <c r="F874" s="418"/>
      <c r="G874" s="418"/>
    </row>
    <row r="875" spans="1:7" s="229" customFormat="1" x14ac:dyDescent="0.25">
      <c r="A875" s="236" t="s">
        <v>2769</v>
      </c>
      <c r="B875" s="236" t="s">
        <v>2768</v>
      </c>
      <c r="C875" s="428">
        <v>130.72799999999998</v>
      </c>
      <c r="D875" s="419"/>
      <c r="E875" s="418"/>
      <c r="F875" s="418"/>
      <c r="G875" s="418"/>
    </row>
    <row r="876" spans="1:7" s="229" customFormat="1" x14ac:dyDescent="0.25">
      <c r="A876" s="427" t="s">
        <v>2767</v>
      </c>
      <c r="B876" s="427" t="s">
        <v>2766</v>
      </c>
      <c r="C876" s="426">
        <v>8.2919999999999998</v>
      </c>
      <c r="D876" s="419"/>
      <c r="E876" s="418"/>
      <c r="F876" s="418"/>
      <c r="G876" s="418"/>
    </row>
    <row r="877" spans="1:7" s="229" customFormat="1" x14ac:dyDescent="0.25">
      <c r="A877" s="236" t="s">
        <v>2765</v>
      </c>
      <c r="B877" s="236" t="s">
        <v>2764</v>
      </c>
      <c r="C877" s="428">
        <v>152.51999999999998</v>
      </c>
      <c r="D877" s="419"/>
      <c r="E877" s="418"/>
      <c r="F877" s="418"/>
      <c r="G877" s="418"/>
    </row>
    <row r="878" spans="1:7" s="229" customFormat="1" x14ac:dyDescent="0.25">
      <c r="A878" s="427" t="s">
        <v>2763</v>
      </c>
      <c r="B878" s="427" t="s">
        <v>2762</v>
      </c>
      <c r="C878" s="426">
        <v>12.864000000000001</v>
      </c>
      <c r="D878" s="419"/>
      <c r="E878" s="418"/>
      <c r="F878" s="418"/>
      <c r="G878" s="418"/>
    </row>
    <row r="879" spans="1:7" s="229" customFormat="1" x14ac:dyDescent="0.25">
      <c r="A879" s="236" t="s">
        <v>2761</v>
      </c>
      <c r="B879" s="236" t="s">
        <v>2760</v>
      </c>
      <c r="C879" s="428">
        <v>174.29999999999998</v>
      </c>
      <c r="D879" s="419"/>
      <c r="E879" s="418"/>
      <c r="F879" s="418"/>
      <c r="G879" s="418"/>
    </row>
    <row r="880" spans="1:7" s="229" customFormat="1" x14ac:dyDescent="0.25">
      <c r="A880" s="427" t="s">
        <v>2759</v>
      </c>
      <c r="B880" s="427" t="s">
        <v>2758</v>
      </c>
      <c r="C880" s="426">
        <v>15.923999999999999</v>
      </c>
      <c r="D880" s="419"/>
      <c r="E880" s="418"/>
      <c r="F880" s="418"/>
      <c r="G880" s="418"/>
    </row>
    <row r="881" spans="1:7" s="229" customFormat="1" x14ac:dyDescent="0.25">
      <c r="A881" s="236" t="s">
        <v>2757</v>
      </c>
      <c r="B881" s="236" t="s">
        <v>2756</v>
      </c>
      <c r="C881" s="428">
        <v>18.744</v>
      </c>
      <c r="D881" s="419"/>
      <c r="E881" s="418"/>
      <c r="F881" s="418"/>
      <c r="G881" s="418"/>
    </row>
    <row r="882" spans="1:7" s="229" customFormat="1" x14ac:dyDescent="0.25">
      <c r="A882" s="427" t="s">
        <v>2755</v>
      </c>
      <c r="B882" s="427" t="s">
        <v>2754</v>
      </c>
      <c r="C882" s="426">
        <v>37.26</v>
      </c>
      <c r="D882" s="419"/>
      <c r="E882" s="418"/>
      <c r="F882" s="418"/>
      <c r="G882" s="418"/>
    </row>
    <row r="883" spans="1:7" s="229" customFormat="1" x14ac:dyDescent="0.25">
      <c r="A883" s="267"/>
      <c r="B883" s="430" t="s">
        <v>2753</v>
      </c>
      <c r="C883" s="429" t="s">
        <v>2752</v>
      </c>
      <c r="D883" s="419"/>
      <c r="E883" s="418"/>
      <c r="F883" s="418"/>
      <c r="G883" s="418"/>
    </row>
    <row r="884" spans="1:7" s="229" customFormat="1" x14ac:dyDescent="0.25">
      <c r="A884" s="427" t="s">
        <v>2751</v>
      </c>
      <c r="B884" s="427" t="s">
        <v>2750</v>
      </c>
      <c r="C884" s="426">
        <v>122.80799999999999</v>
      </c>
      <c r="D884" s="419"/>
      <c r="E884" s="418"/>
      <c r="F884" s="418"/>
      <c r="G884" s="418"/>
    </row>
    <row r="885" spans="1:7" s="229" customFormat="1" x14ac:dyDescent="0.25">
      <c r="A885" s="236" t="s">
        <v>2749</v>
      </c>
      <c r="B885" s="236" t="s">
        <v>2748</v>
      </c>
      <c r="C885" s="428">
        <v>159.26399999999998</v>
      </c>
      <c r="D885" s="419"/>
      <c r="E885" s="418"/>
      <c r="F885" s="418"/>
      <c r="G885" s="418"/>
    </row>
    <row r="886" spans="1:7" s="229" customFormat="1" x14ac:dyDescent="0.25">
      <c r="A886" s="427" t="s">
        <v>2747</v>
      </c>
      <c r="B886" s="427" t="s">
        <v>2746</v>
      </c>
      <c r="C886" s="426">
        <v>38.963999999999999</v>
      </c>
      <c r="D886" s="419"/>
      <c r="E886" s="418"/>
      <c r="F886" s="418"/>
      <c r="G886" s="418"/>
    </row>
    <row r="887" spans="1:7" s="229" customFormat="1" x14ac:dyDescent="0.25">
      <c r="A887" s="236" t="s">
        <v>2745</v>
      </c>
      <c r="B887" s="236" t="s">
        <v>2744</v>
      </c>
      <c r="C887" s="428">
        <v>280.06799999999998</v>
      </c>
      <c r="D887" s="419"/>
      <c r="E887" s="418"/>
      <c r="F887" s="418"/>
      <c r="G887" s="418"/>
    </row>
    <row r="888" spans="1:7" s="229" customFormat="1" x14ac:dyDescent="0.25">
      <c r="A888" s="427" t="s">
        <v>2743</v>
      </c>
      <c r="B888" s="427" t="s">
        <v>2742</v>
      </c>
      <c r="C888" s="426">
        <v>44.243999999999993</v>
      </c>
      <c r="D888" s="419"/>
      <c r="E888" s="418"/>
      <c r="F888" s="418"/>
      <c r="G888" s="418"/>
    </row>
    <row r="889" spans="1:7" s="229" customFormat="1" x14ac:dyDescent="0.25">
      <c r="A889" s="236" t="s">
        <v>2741</v>
      </c>
      <c r="B889" s="236" t="s">
        <v>2740</v>
      </c>
      <c r="C889" s="428">
        <v>57.275999999999996</v>
      </c>
      <c r="D889" s="419"/>
      <c r="E889" s="418"/>
      <c r="F889" s="418"/>
      <c r="G889" s="418"/>
    </row>
    <row r="890" spans="1:7" s="229" customFormat="1" x14ac:dyDescent="0.25">
      <c r="A890" s="427" t="s">
        <v>2739</v>
      </c>
      <c r="B890" s="427" t="s">
        <v>2738</v>
      </c>
      <c r="C890" s="426">
        <v>64.739999999999995</v>
      </c>
      <c r="D890" s="419"/>
      <c r="E890" s="418"/>
      <c r="F890" s="418"/>
      <c r="G890" s="418"/>
    </row>
    <row r="891" spans="1:7" s="229" customFormat="1" x14ac:dyDescent="0.25">
      <c r="A891" s="236" t="s">
        <v>2737</v>
      </c>
      <c r="B891" s="236" t="s">
        <v>2736</v>
      </c>
      <c r="C891" s="428">
        <v>86.808000000000007</v>
      </c>
      <c r="D891" s="419"/>
      <c r="E891" s="418"/>
      <c r="F891" s="418"/>
      <c r="G891" s="418"/>
    </row>
    <row r="892" spans="1:7" s="229" customFormat="1" x14ac:dyDescent="0.25">
      <c r="A892" s="427" t="s">
        <v>2735</v>
      </c>
      <c r="B892" s="427" t="s">
        <v>2734</v>
      </c>
      <c r="C892" s="426">
        <v>123.78</v>
      </c>
      <c r="D892" s="419"/>
      <c r="E892" s="418"/>
      <c r="F892" s="418"/>
      <c r="G892" s="418"/>
    </row>
    <row r="893" spans="1:7" s="229" customFormat="1" ht="15" x14ac:dyDescent="0.25">
      <c r="A893" s="425"/>
      <c r="B893" s="424"/>
      <c r="C893" s="423"/>
      <c r="D893" s="419"/>
      <c r="E893" s="418"/>
      <c r="F893" s="418"/>
      <c r="G893" s="418"/>
    </row>
  </sheetData>
  <pageMargins left="0" right="0" top="0" bottom="0" header="0" footer="0"/>
  <pageSetup paperSize="9" scale="69" fitToWidth="0" fitToHeight="0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02"/>
  <sheetViews>
    <sheetView view="pageLayout" topLeftCell="A73" zoomScaleNormal="100" workbookViewId="0">
      <selection activeCell="C246" sqref="C246"/>
    </sheetView>
  </sheetViews>
  <sheetFormatPr defaultColWidth="1.42578125" defaultRowHeight="12.75" outlineLevelRow="1" x14ac:dyDescent="0.25"/>
  <cols>
    <col min="1" max="1" width="19.5703125" style="234" customWidth="1"/>
    <col min="2" max="2" width="78" style="233" customWidth="1"/>
    <col min="3" max="3" width="12.42578125" style="232" customWidth="1"/>
    <col min="4" max="4" width="11.140625" style="231" customWidth="1"/>
    <col min="5" max="6" width="12" style="230" customWidth="1"/>
    <col min="7" max="47" width="12" style="229" customWidth="1"/>
    <col min="48" max="241" width="13.7109375" style="229" customWidth="1"/>
    <col min="242" max="242" width="10.7109375" style="229" customWidth="1"/>
    <col min="243" max="243" width="60.7109375" style="229" customWidth="1"/>
    <col min="244" max="244" width="1.42578125" style="229" customWidth="1"/>
    <col min="245" max="245" width="10.7109375" style="229" customWidth="1"/>
    <col min="246" max="246" width="0" style="229" hidden="1" customWidth="1"/>
    <col min="247" max="247" width="1.42578125" style="229" customWidth="1"/>
    <col min="248" max="248" width="10.7109375" style="229" customWidth="1"/>
    <col min="249" max="249" width="0" style="229" hidden="1" customWidth="1"/>
    <col min="250" max="250" width="1.42578125" style="229" customWidth="1"/>
    <col min="251" max="251" width="5.7109375" style="229" customWidth="1"/>
    <col min="252" max="252" width="1.42578125" style="229" customWidth="1"/>
    <col min="253" max="253" width="10.7109375" style="229" customWidth="1"/>
    <col min="254" max="254" width="1.42578125" style="229" customWidth="1"/>
    <col min="255" max="255" width="10.7109375" style="229" customWidth="1"/>
    <col min="256" max="16384" width="1.42578125" style="229"/>
  </cols>
  <sheetData>
    <row r="1" spans="1:6" s="351" customFormat="1" ht="15" x14ac:dyDescent="0.25">
      <c r="A1" s="417" t="s">
        <v>836</v>
      </c>
      <c r="B1" s="416" t="s">
        <v>902</v>
      </c>
      <c r="C1" s="415" t="s">
        <v>2733</v>
      </c>
      <c r="D1" s="263"/>
      <c r="E1" s="262"/>
      <c r="F1" s="262"/>
    </row>
    <row r="2" spans="1:6" s="351" customFormat="1" ht="18.75" customHeight="1" x14ac:dyDescent="0.25">
      <c r="A2" s="323"/>
      <c r="B2" s="363" t="s">
        <v>2732</v>
      </c>
      <c r="C2" s="326" t="s">
        <v>2503</v>
      </c>
      <c r="D2" s="263"/>
      <c r="E2" s="262"/>
      <c r="F2" s="262"/>
    </row>
    <row r="3" spans="1:6" s="351" customFormat="1" ht="15.75" x14ac:dyDescent="0.25">
      <c r="A3" s="302">
        <v>502000</v>
      </c>
      <c r="B3" s="330" t="s">
        <v>2731</v>
      </c>
      <c r="C3" s="376">
        <v>0.27</v>
      </c>
      <c r="D3" s="263"/>
      <c r="E3" s="262"/>
      <c r="F3" s="262"/>
    </row>
    <row r="4" spans="1:6" s="351" customFormat="1" ht="15.75" x14ac:dyDescent="0.25">
      <c r="A4" s="304">
        <v>502001</v>
      </c>
      <c r="B4" s="328" t="s">
        <v>2730</v>
      </c>
      <c r="C4" s="377">
        <v>0.28999999999999998</v>
      </c>
      <c r="D4" s="262"/>
      <c r="E4" s="414"/>
      <c r="F4" s="262"/>
    </row>
    <row r="5" spans="1:6" s="351" customFormat="1" ht="15.75" x14ac:dyDescent="0.25">
      <c r="A5" s="302">
        <v>502003</v>
      </c>
      <c r="B5" s="330" t="s">
        <v>2729</v>
      </c>
      <c r="C5" s="376">
        <v>0.32</v>
      </c>
      <c r="D5" s="262"/>
      <c r="E5" s="262"/>
      <c r="F5" s="262"/>
    </row>
    <row r="6" spans="1:6" s="351" customFormat="1" ht="15.75" x14ac:dyDescent="0.25">
      <c r="A6" s="304">
        <v>502004</v>
      </c>
      <c r="B6" s="328" t="s">
        <v>2728</v>
      </c>
      <c r="C6" s="377">
        <v>0.41</v>
      </c>
      <c r="D6" s="262"/>
      <c r="E6" s="262"/>
      <c r="F6" s="262"/>
    </row>
    <row r="7" spans="1:6" s="351" customFormat="1" ht="15.75" x14ac:dyDescent="0.25">
      <c r="A7" s="302">
        <v>502006</v>
      </c>
      <c r="B7" s="330" t="s">
        <v>2727</v>
      </c>
      <c r="C7" s="376">
        <v>0.49</v>
      </c>
      <c r="D7" s="263"/>
      <c r="E7" s="262"/>
      <c r="F7" s="262"/>
    </row>
    <row r="8" spans="1:6" s="351" customFormat="1" ht="15.75" x14ac:dyDescent="0.25">
      <c r="A8" s="304">
        <v>502008</v>
      </c>
      <c r="B8" s="328" t="s">
        <v>2726</v>
      </c>
      <c r="C8" s="377">
        <v>0.71</v>
      </c>
      <c r="D8" s="263"/>
      <c r="E8" s="262"/>
      <c r="F8" s="262"/>
    </row>
    <row r="9" spans="1:6" s="351" customFormat="1" ht="15.75" x14ac:dyDescent="0.25">
      <c r="A9" s="302">
        <v>502009</v>
      </c>
      <c r="B9" s="330" t="s">
        <v>2725</v>
      </c>
      <c r="C9" s="376">
        <v>1.1599999999999999</v>
      </c>
      <c r="D9" s="263"/>
      <c r="E9" s="262"/>
      <c r="F9" s="262"/>
    </row>
    <row r="10" spans="1:6" s="351" customFormat="1" ht="15.75" x14ac:dyDescent="0.25">
      <c r="A10" s="304">
        <v>502012</v>
      </c>
      <c r="B10" s="328" t="s">
        <v>2724</v>
      </c>
      <c r="C10" s="377">
        <v>0.73</v>
      </c>
      <c r="D10" s="263"/>
      <c r="E10" s="262"/>
      <c r="F10" s="262"/>
    </row>
    <row r="11" spans="1:6" s="351" customFormat="1" ht="15.75" x14ac:dyDescent="0.25">
      <c r="A11" s="302">
        <v>502014</v>
      </c>
      <c r="B11" s="330" t="s">
        <v>2723</v>
      </c>
      <c r="C11" s="376">
        <v>0.85</v>
      </c>
      <c r="D11" s="263"/>
      <c r="E11" s="262"/>
      <c r="F11" s="262"/>
    </row>
    <row r="12" spans="1:6" s="351" customFormat="1" ht="15.75" x14ac:dyDescent="0.25">
      <c r="A12" s="304">
        <v>502016</v>
      </c>
      <c r="B12" s="328" t="s">
        <v>2722</v>
      </c>
      <c r="C12" s="377">
        <v>1.0900000000000001</v>
      </c>
      <c r="D12" s="263"/>
      <c r="E12" s="262"/>
      <c r="F12" s="262"/>
    </row>
    <row r="13" spans="1:6" s="351" customFormat="1" ht="15.75" x14ac:dyDescent="0.25">
      <c r="A13" s="302">
        <v>502018</v>
      </c>
      <c r="B13" s="330" t="s">
        <v>2721</v>
      </c>
      <c r="C13" s="376">
        <v>1.36</v>
      </c>
      <c r="D13" s="263"/>
      <c r="E13" s="262"/>
      <c r="F13" s="262"/>
    </row>
    <row r="14" spans="1:6" s="351" customFormat="1" ht="15.75" x14ac:dyDescent="0.25">
      <c r="A14" s="304">
        <v>502020</v>
      </c>
      <c r="B14" s="328" t="s">
        <v>2720</v>
      </c>
      <c r="C14" s="377">
        <v>1.65</v>
      </c>
      <c r="D14" s="263"/>
      <c r="E14" s="262"/>
      <c r="F14" s="262"/>
    </row>
    <row r="15" spans="1:6" s="351" customFormat="1" ht="15.75" x14ac:dyDescent="0.25">
      <c r="A15" s="302">
        <v>502022</v>
      </c>
      <c r="B15" s="330" t="s">
        <v>2719</v>
      </c>
      <c r="C15" s="376">
        <v>2.2400000000000002</v>
      </c>
      <c r="D15" s="263"/>
      <c r="E15" s="262"/>
      <c r="F15" s="262"/>
    </row>
    <row r="16" spans="1:6" s="351" customFormat="1" ht="15.75" x14ac:dyDescent="0.25">
      <c r="A16" s="304">
        <v>502023</v>
      </c>
      <c r="B16" s="328" t="s">
        <v>2718</v>
      </c>
      <c r="C16" s="377">
        <v>1.0900000000000001</v>
      </c>
      <c r="D16" s="263"/>
      <c r="E16" s="262"/>
      <c r="F16" s="262"/>
    </row>
    <row r="17" spans="1:6" s="351" customFormat="1" ht="15.75" x14ac:dyDescent="0.25">
      <c r="A17" s="302">
        <v>502024</v>
      </c>
      <c r="B17" s="330" t="s">
        <v>2717</v>
      </c>
      <c r="C17" s="376">
        <v>1.37</v>
      </c>
      <c r="D17" s="263"/>
      <c r="E17" s="262"/>
      <c r="F17" s="262"/>
    </row>
    <row r="18" spans="1:6" s="351" customFormat="1" ht="15.75" x14ac:dyDescent="0.25">
      <c r="A18" s="304">
        <v>502025</v>
      </c>
      <c r="B18" s="328" t="s">
        <v>2716</v>
      </c>
      <c r="C18" s="377">
        <v>1.47</v>
      </c>
      <c r="D18" s="263"/>
      <c r="E18" s="262"/>
      <c r="F18" s="262"/>
    </row>
    <row r="19" spans="1:6" s="351" customFormat="1" ht="15.75" x14ac:dyDescent="0.25">
      <c r="A19" s="302">
        <v>502026</v>
      </c>
      <c r="B19" s="330" t="s">
        <v>2715</v>
      </c>
      <c r="C19" s="376">
        <v>1.96</v>
      </c>
      <c r="D19" s="263"/>
      <c r="E19" s="262"/>
      <c r="F19" s="262"/>
    </row>
    <row r="20" spans="1:6" s="351" customFormat="1" ht="15.75" x14ac:dyDescent="0.25">
      <c r="A20" s="304">
        <v>502028</v>
      </c>
      <c r="B20" s="328" t="s">
        <v>2714</v>
      </c>
      <c r="C20" s="377">
        <v>2.31</v>
      </c>
      <c r="D20" s="263"/>
      <c r="E20" s="262"/>
      <c r="F20" s="262"/>
    </row>
    <row r="21" spans="1:6" s="351" customFormat="1" ht="15.75" x14ac:dyDescent="0.25">
      <c r="A21" s="302">
        <v>502029</v>
      </c>
      <c r="B21" s="330" t="s">
        <v>2713</v>
      </c>
      <c r="C21" s="376">
        <v>3.01</v>
      </c>
      <c r="D21" s="263"/>
      <c r="E21" s="262"/>
      <c r="F21" s="262"/>
    </row>
    <row r="22" spans="1:6" s="351" customFormat="1" ht="15.75" x14ac:dyDescent="0.25">
      <c r="A22" s="304">
        <v>502031</v>
      </c>
      <c r="B22" s="328" t="s">
        <v>2712</v>
      </c>
      <c r="C22" s="377">
        <v>3.18</v>
      </c>
      <c r="D22" s="263"/>
      <c r="E22" s="262"/>
      <c r="F22" s="262"/>
    </row>
    <row r="23" spans="1:6" s="351" customFormat="1" ht="15.75" x14ac:dyDescent="0.25">
      <c r="A23" s="302">
        <v>502033</v>
      </c>
      <c r="B23" s="330" t="s">
        <v>2711</v>
      </c>
      <c r="C23" s="376">
        <v>3.92</v>
      </c>
      <c r="D23" s="263"/>
      <c r="E23" s="262"/>
      <c r="F23" s="262"/>
    </row>
    <row r="24" spans="1:6" s="351" customFormat="1" ht="15.75" x14ac:dyDescent="0.25">
      <c r="A24" s="304">
        <v>502034</v>
      </c>
      <c r="B24" s="328" t="s">
        <v>2710</v>
      </c>
      <c r="C24" s="377">
        <v>4.1900000000000004</v>
      </c>
      <c r="D24" s="263"/>
      <c r="E24" s="262"/>
      <c r="F24" s="262"/>
    </row>
    <row r="25" spans="1:6" s="351" customFormat="1" ht="15.75" x14ac:dyDescent="0.25">
      <c r="A25" s="302">
        <v>502035</v>
      </c>
      <c r="B25" s="330" t="s">
        <v>2709</v>
      </c>
      <c r="C25" s="376">
        <v>6.58</v>
      </c>
      <c r="D25" s="263"/>
      <c r="E25" s="262"/>
      <c r="F25" s="262"/>
    </row>
    <row r="26" spans="1:6" s="351" customFormat="1" ht="15.75" x14ac:dyDescent="0.25">
      <c r="A26" s="304">
        <v>502037</v>
      </c>
      <c r="B26" s="328" t="s">
        <v>2708</v>
      </c>
      <c r="C26" s="377">
        <v>2.73</v>
      </c>
      <c r="D26" s="263"/>
      <c r="E26" s="262"/>
      <c r="F26" s="262"/>
    </row>
    <row r="27" spans="1:6" s="351" customFormat="1" ht="15.75" x14ac:dyDescent="0.25">
      <c r="A27" s="302">
        <v>502039</v>
      </c>
      <c r="B27" s="330" t="s">
        <v>2707</v>
      </c>
      <c r="C27" s="376">
        <v>3.33</v>
      </c>
      <c r="D27" s="263"/>
      <c r="E27" s="262"/>
      <c r="F27" s="262"/>
    </row>
    <row r="28" spans="1:6" s="351" customFormat="1" ht="15.75" x14ac:dyDescent="0.25">
      <c r="A28" s="304">
        <v>502040</v>
      </c>
      <c r="B28" s="328" t="s">
        <v>2706</v>
      </c>
      <c r="C28" s="377">
        <v>3.71</v>
      </c>
      <c r="D28" s="263"/>
      <c r="E28" s="262"/>
      <c r="F28" s="262"/>
    </row>
    <row r="29" spans="1:6" s="351" customFormat="1" ht="15.75" x14ac:dyDescent="0.25">
      <c r="A29" s="302">
        <v>502041</v>
      </c>
      <c r="B29" s="330" t="s">
        <v>2705</v>
      </c>
      <c r="C29" s="376">
        <v>4.4800000000000004</v>
      </c>
      <c r="D29" s="263"/>
      <c r="E29" s="262"/>
      <c r="F29" s="262"/>
    </row>
    <row r="30" spans="1:6" s="351" customFormat="1" ht="15.75" x14ac:dyDescent="0.25">
      <c r="A30" s="304">
        <v>502042</v>
      </c>
      <c r="B30" s="328" t="s">
        <v>2704</v>
      </c>
      <c r="C30" s="377">
        <v>5.12</v>
      </c>
      <c r="D30" s="263"/>
      <c r="E30" s="262"/>
      <c r="F30" s="262"/>
    </row>
    <row r="31" spans="1:6" s="351" customFormat="1" ht="15.75" x14ac:dyDescent="0.25">
      <c r="A31" s="302">
        <v>502044</v>
      </c>
      <c r="B31" s="330" t="s">
        <v>2703</v>
      </c>
      <c r="C31" s="376">
        <v>6.16</v>
      </c>
      <c r="D31" s="263"/>
      <c r="E31" s="262"/>
      <c r="F31" s="262"/>
    </row>
    <row r="32" spans="1:6" s="351" customFormat="1" ht="15.75" x14ac:dyDescent="0.25">
      <c r="A32" s="304">
        <v>502045</v>
      </c>
      <c r="B32" s="328" t="s">
        <v>2702</v>
      </c>
      <c r="C32" s="377">
        <v>6.79</v>
      </c>
      <c r="D32" s="263"/>
      <c r="E32" s="262"/>
      <c r="F32" s="262"/>
    </row>
    <row r="33" spans="1:6" s="351" customFormat="1" ht="15.75" x14ac:dyDescent="0.25">
      <c r="A33" s="302">
        <v>502046</v>
      </c>
      <c r="B33" s="330" t="s">
        <v>2701</v>
      </c>
      <c r="C33" s="376">
        <v>7.84</v>
      </c>
      <c r="D33" s="263"/>
      <c r="E33" s="262"/>
      <c r="F33" s="262"/>
    </row>
    <row r="34" spans="1:6" s="351" customFormat="1" ht="15.75" x14ac:dyDescent="0.25">
      <c r="A34" s="304">
        <v>502047</v>
      </c>
      <c r="B34" s="328" t="s">
        <v>2700</v>
      </c>
      <c r="C34" s="377">
        <v>11.96</v>
      </c>
      <c r="D34" s="263"/>
      <c r="E34" s="262"/>
      <c r="F34" s="262"/>
    </row>
    <row r="35" spans="1:6" s="351" customFormat="1" ht="15.75" x14ac:dyDescent="0.25">
      <c r="A35" s="302" t="s">
        <v>2613</v>
      </c>
      <c r="B35" s="330" t="s">
        <v>2699</v>
      </c>
      <c r="C35" s="376">
        <v>9.7750000000000004</v>
      </c>
      <c r="D35" s="263"/>
      <c r="E35" s="262"/>
      <c r="F35" s="262"/>
    </row>
    <row r="36" spans="1:6" s="351" customFormat="1" ht="15.75" x14ac:dyDescent="0.25">
      <c r="A36" s="304">
        <v>502053</v>
      </c>
      <c r="B36" s="328" t="s">
        <v>2698</v>
      </c>
      <c r="C36" s="377">
        <v>13.86</v>
      </c>
      <c r="D36" s="263"/>
      <c r="E36" s="262"/>
      <c r="F36" s="262"/>
    </row>
    <row r="37" spans="1:6" s="351" customFormat="1" ht="15.75" x14ac:dyDescent="0.25">
      <c r="A37" s="302">
        <v>502056</v>
      </c>
      <c r="B37" s="330" t="s">
        <v>2697</v>
      </c>
      <c r="C37" s="376">
        <v>17.809999999999999</v>
      </c>
      <c r="D37" s="263"/>
      <c r="E37" s="262"/>
      <c r="F37" s="262"/>
    </row>
    <row r="38" spans="1:6" s="351" customFormat="1" ht="15.75" x14ac:dyDescent="0.25">
      <c r="A38" s="304" t="s">
        <v>2613</v>
      </c>
      <c r="B38" s="328" t="s">
        <v>2696</v>
      </c>
      <c r="C38" s="377">
        <v>15</v>
      </c>
      <c r="D38" s="263"/>
      <c r="E38" s="262"/>
      <c r="F38" s="262"/>
    </row>
    <row r="39" spans="1:6" s="351" customFormat="1" ht="15.75" x14ac:dyDescent="0.25">
      <c r="A39" s="302">
        <v>502059</v>
      </c>
      <c r="B39" s="330" t="s">
        <v>2696</v>
      </c>
      <c r="C39" s="376">
        <v>22.26</v>
      </c>
      <c r="D39" s="263"/>
      <c r="E39" s="262"/>
      <c r="F39" s="262"/>
    </row>
    <row r="40" spans="1:6" s="351" customFormat="1" ht="15.75" x14ac:dyDescent="0.25">
      <c r="A40" s="304">
        <v>502061</v>
      </c>
      <c r="B40" s="328" t="s">
        <v>2695</v>
      </c>
      <c r="C40" s="377">
        <v>30.45</v>
      </c>
      <c r="D40" s="263"/>
      <c r="E40" s="262"/>
      <c r="F40" s="262"/>
    </row>
    <row r="41" spans="1:6" s="351" customFormat="1" ht="15.75" x14ac:dyDescent="0.25">
      <c r="A41" s="302">
        <v>502062</v>
      </c>
      <c r="B41" s="330" t="s">
        <v>2694</v>
      </c>
      <c r="C41" s="376">
        <v>33.880000000000003</v>
      </c>
      <c r="D41" s="263"/>
      <c r="E41" s="262"/>
      <c r="F41" s="262"/>
    </row>
    <row r="42" spans="1:6" s="351" customFormat="1" ht="15.75" x14ac:dyDescent="0.25">
      <c r="A42" s="304">
        <v>502064</v>
      </c>
      <c r="B42" s="328" t="s">
        <v>2693</v>
      </c>
      <c r="C42" s="377">
        <v>37.24</v>
      </c>
      <c r="D42" s="263"/>
      <c r="E42" s="262"/>
      <c r="F42" s="262"/>
    </row>
    <row r="43" spans="1:6" s="351" customFormat="1" ht="15.75" x14ac:dyDescent="0.25">
      <c r="A43" s="302" t="s">
        <v>2613</v>
      </c>
      <c r="B43" s="330" t="s">
        <v>2691</v>
      </c>
      <c r="C43" s="376">
        <v>10.176</v>
      </c>
      <c r="D43" s="263"/>
      <c r="E43" s="262"/>
      <c r="F43" s="262"/>
    </row>
    <row r="44" spans="1:6" s="351" customFormat="1" ht="15.75" x14ac:dyDescent="0.25">
      <c r="A44" s="304">
        <v>502073</v>
      </c>
      <c r="B44" s="328" t="s">
        <v>2692</v>
      </c>
      <c r="C44" s="377">
        <v>23.38</v>
      </c>
      <c r="D44" s="263"/>
      <c r="E44" s="262"/>
      <c r="F44" s="262"/>
    </row>
    <row r="45" spans="1:6" s="351" customFormat="1" ht="15.75" x14ac:dyDescent="0.25">
      <c r="A45" s="302" t="s">
        <v>2613</v>
      </c>
      <c r="B45" s="330" t="s">
        <v>2691</v>
      </c>
      <c r="C45" s="376">
        <v>25.039000000000001</v>
      </c>
      <c r="D45" s="263"/>
      <c r="E45" s="262"/>
      <c r="F45" s="262"/>
    </row>
    <row r="46" spans="1:6" s="351" customFormat="1" ht="15.75" x14ac:dyDescent="0.25">
      <c r="A46" s="323"/>
      <c r="B46" s="322" t="s">
        <v>2690</v>
      </c>
      <c r="C46" s="326" t="s">
        <v>2503</v>
      </c>
      <c r="D46" s="263"/>
      <c r="E46" s="262"/>
      <c r="F46" s="262"/>
    </row>
    <row r="47" spans="1:6" s="351" customFormat="1" ht="15.75" x14ac:dyDescent="0.25">
      <c r="A47" s="302">
        <v>502190</v>
      </c>
      <c r="B47" s="330" t="s">
        <v>2689</v>
      </c>
      <c r="C47" s="376">
        <v>0.84</v>
      </c>
      <c r="D47" s="263"/>
      <c r="E47" s="262"/>
      <c r="F47" s="262"/>
    </row>
    <row r="48" spans="1:6" s="351" customFormat="1" ht="15.75" x14ac:dyDescent="0.25">
      <c r="A48" s="304">
        <v>502192</v>
      </c>
      <c r="B48" s="328" t="s">
        <v>2688</v>
      </c>
      <c r="C48" s="377">
        <v>1.19</v>
      </c>
      <c r="D48" s="263"/>
      <c r="E48" s="262"/>
      <c r="F48" s="262"/>
    </row>
    <row r="49" spans="1:6" s="351" customFormat="1" ht="15.75" x14ac:dyDescent="0.25">
      <c r="A49" s="302">
        <v>502194</v>
      </c>
      <c r="B49" s="330" t="s">
        <v>2687</v>
      </c>
      <c r="C49" s="376">
        <v>1.78</v>
      </c>
      <c r="D49" s="263"/>
      <c r="E49" s="262"/>
      <c r="F49" s="262"/>
    </row>
    <row r="50" spans="1:6" s="351" customFormat="1" ht="15.75" x14ac:dyDescent="0.25">
      <c r="A50" s="304">
        <v>502195</v>
      </c>
      <c r="B50" s="328" t="s">
        <v>2686</v>
      </c>
      <c r="C50" s="377">
        <v>2.02</v>
      </c>
      <c r="D50" s="263"/>
      <c r="E50" s="262"/>
      <c r="F50" s="262"/>
    </row>
    <row r="51" spans="1:6" s="351" customFormat="1" ht="15.75" x14ac:dyDescent="0.25">
      <c r="A51" s="302">
        <v>502196</v>
      </c>
      <c r="B51" s="330" t="s">
        <v>2685</v>
      </c>
      <c r="C51" s="376">
        <v>4.0599999999999996</v>
      </c>
      <c r="D51" s="263"/>
      <c r="E51" s="262"/>
      <c r="F51" s="262"/>
    </row>
    <row r="52" spans="1:6" s="351" customFormat="1" ht="15.75" x14ac:dyDescent="0.25">
      <c r="A52" s="304">
        <v>502197</v>
      </c>
      <c r="B52" s="328" t="s">
        <v>2684</v>
      </c>
      <c r="C52" s="377">
        <v>5.04</v>
      </c>
      <c r="D52" s="263"/>
      <c r="E52" s="262"/>
      <c r="F52" s="262"/>
    </row>
    <row r="53" spans="1:6" s="351" customFormat="1" ht="15.75" x14ac:dyDescent="0.25">
      <c r="A53" s="302">
        <v>502198</v>
      </c>
      <c r="B53" s="330" t="s">
        <v>2683</v>
      </c>
      <c r="C53" s="376">
        <v>8.92</v>
      </c>
      <c r="D53" s="263"/>
      <c r="E53" s="262"/>
      <c r="F53" s="262"/>
    </row>
    <row r="54" spans="1:6" s="351" customFormat="1" ht="15.75" x14ac:dyDescent="0.25">
      <c r="A54" s="304" t="s">
        <v>2613</v>
      </c>
      <c r="B54" s="328" t="s">
        <v>2682</v>
      </c>
      <c r="C54" s="377">
        <v>8.07</v>
      </c>
      <c r="D54" s="263"/>
      <c r="E54" s="262"/>
      <c r="F54" s="262"/>
    </row>
    <row r="55" spans="1:6" s="351" customFormat="1" ht="15.75" x14ac:dyDescent="0.25">
      <c r="A55" s="302">
        <v>502199</v>
      </c>
      <c r="B55" s="330" t="s">
        <v>2681</v>
      </c>
      <c r="C55" s="376">
        <v>10.3</v>
      </c>
      <c r="D55" s="263"/>
      <c r="E55" s="262"/>
      <c r="F55" s="262"/>
    </row>
    <row r="56" spans="1:6" s="351" customFormat="1" ht="18.75" customHeight="1" x14ac:dyDescent="0.25">
      <c r="A56" s="323"/>
      <c r="B56" s="322" t="s">
        <v>2680</v>
      </c>
      <c r="C56" s="343" t="s">
        <v>2503</v>
      </c>
      <c r="D56" s="263"/>
      <c r="E56" s="262"/>
      <c r="F56" s="262"/>
    </row>
    <row r="57" spans="1:6" s="351" customFormat="1" ht="15.75" x14ac:dyDescent="0.25">
      <c r="A57" s="302">
        <v>502280</v>
      </c>
      <c r="B57" s="301" t="s">
        <v>2679</v>
      </c>
      <c r="C57" s="406">
        <v>1.1199999999999999</v>
      </c>
      <c r="D57" s="263"/>
      <c r="E57" s="262"/>
      <c r="F57" s="262"/>
    </row>
    <row r="58" spans="1:6" s="351" customFormat="1" ht="15.75" x14ac:dyDescent="0.25">
      <c r="A58" s="304">
        <v>502281</v>
      </c>
      <c r="B58" s="303" t="s">
        <v>2678</v>
      </c>
      <c r="C58" s="296">
        <v>1.232</v>
      </c>
      <c r="D58" s="263"/>
      <c r="E58" s="262"/>
      <c r="F58" s="262"/>
    </row>
    <row r="59" spans="1:6" s="351" customFormat="1" ht="15.75" x14ac:dyDescent="0.25">
      <c r="A59" s="302">
        <v>502282</v>
      </c>
      <c r="B59" s="301" t="s">
        <v>2677</v>
      </c>
      <c r="C59" s="406">
        <v>1.8619999999999999</v>
      </c>
      <c r="D59" s="263"/>
      <c r="E59" s="262"/>
      <c r="F59" s="262"/>
    </row>
    <row r="60" spans="1:6" s="351" customFormat="1" ht="15.75" x14ac:dyDescent="0.25">
      <c r="A60" s="413">
        <v>502285</v>
      </c>
      <c r="B60" s="412" t="s">
        <v>2676</v>
      </c>
      <c r="C60" s="296">
        <v>4.508</v>
      </c>
      <c r="D60" s="263"/>
      <c r="E60" s="262"/>
      <c r="F60" s="262"/>
    </row>
    <row r="61" spans="1:6" s="351" customFormat="1" ht="15.75" x14ac:dyDescent="0.25">
      <c r="A61" s="411"/>
      <c r="B61" s="411" t="s">
        <v>2675</v>
      </c>
      <c r="C61" s="389" t="s">
        <v>2503</v>
      </c>
      <c r="D61" s="263"/>
      <c r="E61" s="262"/>
      <c r="F61" s="262"/>
    </row>
    <row r="62" spans="1:6" s="351" customFormat="1" ht="15.75" x14ac:dyDescent="0.2">
      <c r="A62" s="407">
        <v>502080</v>
      </c>
      <c r="B62" s="398" t="s">
        <v>2674</v>
      </c>
      <c r="C62" s="410">
        <v>0.97999999999999987</v>
      </c>
      <c r="D62" s="263"/>
      <c r="E62" s="262"/>
      <c r="F62" s="262"/>
    </row>
    <row r="63" spans="1:6" s="351" customFormat="1" ht="15.75" x14ac:dyDescent="0.2">
      <c r="A63" s="402">
        <v>502081</v>
      </c>
      <c r="B63" s="401" t="s">
        <v>2673</v>
      </c>
      <c r="C63" s="409">
        <v>2.38</v>
      </c>
      <c r="D63" s="263"/>
      <c r="E63" s="262"/>
      <c r="F63" s="262"/>
    </row>
    <row r="64" spans="1:6" s="351" customFormat="1" ht="15.75" x14ac:dyDescent="0.2">
      <c r="A64" s="407">
        <v>502082</v>
      </c>
      <c r="B64" s="398" t="s">
        <v>2672</v>
      </c>
      <c r="C64" s="410">
        <v>3.01</v>
      </c>
      <c r="D64" s="263"/>
      <c r="E64" s="262"/>
      <c r="F64" s="262"/>
    </row>
    <row r="65" spans="1:6" s="351" customFormat="1" ht="15.75" x14ac:dyDescent="0.2">
      <c r="A65" s="402">
        <v>502083</v>
      </c>
      <c r="B65" s="401" t="s">
        <v>2671</v>
      </c>
      <c r="C65" s="409">
        <v>4.4799999999999995</v>
      </c>
      <c r="D65" s="263"/>
      <c r="E65" s="262"/>
      <c r="F65" s="262"/>
    </row>
    <row r="66" spans="1:6" s="351" customFormat="1" ht="15.75" x14ac:dyDescent="0.2">
      <c r="A66" s="407">
        <v>502084</v>
      </c>
      <c r="B66" s="398" t="s">
        <v>2670</v>
      </c>
      <c r="C66" s="410">
        <v>5.6</v>
      </c>
      <c r="D66" s="263"/>
      <c r="E66" s="262"/>
      <c r="F66" s="262"/>
    </row>
    <row r="67" spans="1:6" s="351" customFormat="1" ht="15.75" x14ac:dyDescent="0.2">
      <c r="A67" s="402">
        <v>502088</v>
      </c>
      <c r="B67" s="401" t="s">
        <v>2669</v>
      </c>
      <c r="C67" s="409">
        <v>2.94</v>
      </c>
      <c r="D67" s="263"/>
      <c r="E67" s="262"/>
      <c r="F67" s="262"/>
    </row>
    <row r="68" spans="1:6" s="351" customFormat="1" ht="15.75" x14ac:dyDescent="0.2">
      <c r="A68" s="407">
        <v>502089</v>
      </c>
      <c r="B68" s="398" t="s">
        <v>2668</v>
      </c>
      <c r="C68" s="410">
        <v>3.9199999999999995</v>
      </c>
      <c r="D68" s="263"/>
      <c r="E68" s="262"/>
      <c r="F68" s="262"/>
    </row>
    <row r="69" spans="1:6" s="351" customFormat="1" ht="15.75" x14ac:dyDescent="0.2">
      <c r="A69" s="402">
        <v>502090</v>
      </c>
      <c r="B69" s="401" t="s">
        <v>2667</v>
      </c>
      <c r="C69" s="409">
        <v>5.3199999999999994</v>
      </c>
      <c r="D69" s="263"/>
      <c r="E69" s="262"/>
      <c r="F69" s="262"/>
    </row>
    <row r="70" spans="1:6" s="351" customFormat="1" ht="15.75" x14ac:dyDescent="0.2">
      <c r="A70" s="407">
        <v>502091</v>
      </c>
      <c r="B70" s="398" t="s">
        <v>2666</v>
      </c>
      <c r="C70" s="410">
        <v>6.51</v>
      </c>
      <c r="D70" s="263"/>
      <c r="E70" s="262"/>
      <c r="F70" s="262"/>
    </row>
    <row r="71" spans="1:6" s="351" customFormat="1" ht="15.75" x14ac:dyDescent="0.2">
      <c r="A71" s="402">
        <v>502092</v>
      </c>
      <c r="B71" s="401" t="s">
        <v>2665</v>
      </c>
      <c r="C71" s="409">
        <v>7.2799999999999994</v>
      </c>
      <c r="D71" s="263"/>
      <c r="E71" s="262"/>
      <c r="F71" s="262"/>
    </row>
    <row r="72" spans="1:6" s="351" customFormat="1" ht="15.75" x14ac:dyDescent="0.25">
      <c r="A72" s="405"/>
      <c r="B72" s="404" t="s">
        <v>2664</v>
      </c>
      <c r="C72" s="408" t="s">
        <v>2503</v>
      </c>
      <c r="D72" s="263"/>
      <c r="E72" s="262"/>
      <c r="F72" s="262"/>
    </row>
    <row r="73" spans="1:6" s="351" customFormat="1" ht="15.75" x14ac:dyDescent="0.2">
      <c r="A73" s="407">
        <v>502095</v>
      </c>
      <c r="B73" s="398" t="s">
        <v>2663</v>
      </c>
      <c r="C73" s="406">
        <v>0.77</v>
      </c>
      <c r="D73" s="263"/>
      <c r="E73" s="262"/>
      <c r="F73" s="262"/>
    </row>
    <row r="74" spans="1:6" s="351" customFormat="1" ht="15.75" x14ac:dyDescent="0.2">
      <c r="A74" s="402">
        <v>502096</v>
      </c>
      <c r="B74" s="401" t="s">
        <v>2662</v>
      </c>
      <c r="C74" s="296">
        <v>1.274</v>
      </c>
      <c r="D74" s="263"/>
      <c r="E74" s="262"/>
      <c r="F74" s="262"/>
    </row>
    <row r="75" spans="1:6" s="351" customFormat="1" ht="15.75" x14ac:dyDescent="0.2">
      <c r="A75" s="407">
        <v>502097</v>
      </c>
      <c r="B75" s="398" t="s">
        <v>2661</v>
      </c>
      <c r="C75" s="406">
        <v>1.54</v>
      </c>
      <c r="D75" s="263"/>
      <c r="E75" s="262"/>
      <c r="F75" s="262"/>
    </row>
    <row r="76" spans="1:6" s="351" customFormat="1" ht="15.75" x14ac:dyDescent="0.25">
      <c r="A76" s="405"/>
      <c r="B76" s="404" t="s">
        <v>2660</v>
      </c>
      <c r="C76" s="403" t="s">
        <v>2503</v>
      </c>
      <c r="D76" s="263"/>
      <c r="E76" s="262"/>
      <c r="F76" s="262"/>
    </row>
    <row r="77" spans="1:6" s="351" customFormat="1" ht="15" x14ac:dyDescent="0.2">
      <c r="A77" s="399">
        <v>503102</v>
      </c>
      <c r="B77" s="398" t="s">
        <v>2659</v>
      </c>
      <c r="C77" s="397">
        <v>10.920000000000002</v>
      </c>
      <c r="D77" s="263"/>
      <c r="E77" s="262"/>
      <c r="F77" s="262"/>
    </row>
    <row r="78" spans="1:6" s="351" customFormat="1" ht="15" x14ac:dyDescent="0.2">
      <c r="A78" s="402">
        <v>503104</v>
      </c>
      <c r="B78" s="401" t="s">
        <v>2658</v>
      </c>
      <c r="C78" s="400">
        <v>11.57</v>
      </c>
      <c r="D78" s="263"/>
      <c r="E78" s="262"/>
      <c r="F78" s="262"/>
    </row>
    <row r="79" spans="1:6" s="351" customFormat="1" ht="15" x14ac:dyDescent="0.2">
      <c r="A79" s="399">
        <v>503105</v>
      </c>
      <c r="B79" s="398" t="s">
        <v>2657</v>
      </c>
      <c r="C79" s="397">
        <v>13</v>
      </c>
      <c r="D79" s="263"/>
      <c r="E79" s="262"/>
      <c r="F79" s="262"/>
    </row>
    <row r="80" spans="1:6" s="351" customFormat="1" ht="15" x14ac:dyDescent="0.2">
      <c r="A80" s="402">
        <v>503106</v>
      </c>
      <c r="B80" s="401" t="s">
        <v>2656</v>
      </c>
      <c r="C80" s="400">
        <v>14.82</v>
      </c>
      <c r="D80" s="263"/>
      <c r="E80" s="262"/>
      <c r="F80" s="262"/>
    </row>
    <row r="81" spans="1:6" s="351" customFormat="1" ht="15" x14ac:dyDescent="0.2">
      <c r="A81" s="399">
        <v>503109</v>
      </c>
      <c r="B81" s="398" t="s">
        <v>2655</v>
      </c>
      <c r="C81" s="397">
        <v>13</v>
      </c>
      <c r="D81" s="263"/>
      <c r="E81" s="262"/>
      <c r="F81" s="262"/>
    </row>
    <row r="82" spans="1:6" s="351" customFormat="1" ht="15" x14ac:dyDescent="0.2">
      <c r="A82" s="402">
        <v>503111</v>
      </c>
      <c r="B82" s="401" t="s">
        <v>2654</v>
      </c>
      <c r="C82" s="400">
        <v>16.900000000000002</v>
      </c>
      <c r="D82" s="263"/>
      <c r="E82" s="262"/>
      <c r="F82" s="262"/>
    </row>
    <row r="83" spans="1:6" s="351" customFormat="1" ht="15" x14ac:dyDescent="0.2">
      <c r="A83" s="399">
        <v>503112</v>
      </c>
      <c r="B83" s="398" t="s">
        <v>2653</v>
      </c>
      <c r="C83" s="397">
        <v>18.07</v>
      </c>
      <c r="D83" s="263"/>
      <c r="E83" s="262"/>
      <c r="F83" s="262"/>
    </row>
    <row r="84" spans="1:6" s="351" customFormat="1" ht="15" x14ac:dyDescent="0.2">
      <c r="A84" s="402">
        <v>503113</v>
      </c>
      <c r="B84" s="401" t="s">
        <v>2652</v>
      </c>
      <c r="C84" s="400">
        <v>23.27</v>
      </c>
      <c r="D84" s="263"/>
      <c r="E84" s="262"/>
      <c r="F84" s="262"/>
    </row>
    <row r="85" spans="1:6" s="351" customFormat="1" ht="15" x14ac:dyDescent="0.2">
      <c r="A85" s="399">
        <v>503114</v>
      </c>
      <c r="B85" s="398" t="s">
        <v>2651</v>
      </c>
      <c r="C85" s="397">
        <v>31.85</v>
      </c>
      <c r="D85" s="263"/>
      <c r="E85" s="262"/>
      <c r="F85" s="262"/>
    </row>
    <row r="86" spans="1:6" s="351" customFormat="1" ht="15" x14ac:dyDescent="0.2">
      <c r="A86" s="402">
        <v>503117</v>
      </c>
      <c r="B86" s="401" t="s">
        <v>2650</v>
      </c>
      <c r="C86" s="400">
        <v>45.5</v>
      </c>
      <c r="D86" s="263"/>
      <c r="E86" s="262"/>
      <c r="F86" s="262"/>
    </row>
    <row r="87" spans="1:6" s="351" customFormat="1" ht="15" x14ac:dyDescent="0.2">
      <c r="A87" s="399">
        <v>503118</v>
      </c>
      <c r="B87" s="398" t="s">
        <v>2649</v>
      </c>
      <c r="C87" s="397">
        <v>63.7</v>
      </c>
      <c r="D87" s="263"/>
      <c r="E87" s="262"/>
      <c r="F87" s="262"/>
    </row>
    <row r="88" spans="1:6" s="351" customFormat="1" ht="15.75" x14ac:dyDescent="0.25">
      <c r="A88" s="396"/>
      <c r="B88" s="395" t="s">
        <v>2648</v>
      </c>
      <c r="C88" s="389" t="s">
        <v>2503</v>
      </c>
      <c r="D88" s="263"/>
      <c r="E88" s="262"/>
      <c r="F88" s="262"/>
    </row>
    <row r="89" spans="1:6" s="351" customFormat="1" ht="15.75" x14ac:dyDescent="0.25">
      <c r="A89" s="394">
        <v>502210</v>
      </c>
      <c r="B89" s="393" t="s">
        <v>2647</v>
      </c>
      <c r="C89" s="392">
        <v>1.4300000000000002</v>
      </c>
      <c r="D89" s="263"/>
      <c r="E89" s="262"/>
      <c r="F89" s="262"/>
    </row>
    <row r="90" spans="1:6" s="351" customFormat="1" ht="15.75" x14ac:dyDescent="0.25">
      <c r="A90" s="391">
        <v>502211</v>
      </c>
      <c r="B90" s="390" t="s">
        <v>2646</v>
      </c>
      <c r="C90" s="327">
        <v>2.4699999999999998</v>
      </c>
      <c r="D90" s="263"/>
      <c r="E90" s="262"/>
      <c r="F90" s="262"/>
    </row>
    <row r="91" spans="1:6" s="351" customFormat="1" ht="15.75" x14ac:dyDescent="0.25">
      <c r="A91" s="394">
        <v>502212</v>
      </c>
      <c r="B91" s="393" t="s">
        <v>2645</v>
      </c>
      <c r="C91" s="392">
        <v>3.12</v>
      </c>
      <c r="D91" s="263"/>
      <c r="E91" s="262"/>
      <c r="F91" s="262"/>
    </row>
    <row r="92" spans="1:6" s="351" customFormat="1" ht="15.75" x14ac:dyDescent="0.25">
      <c r="A92" s="391">
        <v>502213</v>
      </c>
      <c r="B92" s="390" t="s">
        <v>2644</v>
      </c>
      <c r="C92" s="327">
        <v>5.8500000000000005</v>
      </c>
      <c r="D92" s="263"/>
      <c r="E92" s="262"/>
      <c r="F92" s="262"/>
    </row>
    <row r="93" spans="1:6" s="351" customFormat="1" ht="15.75" x14ac:dyDescent="0.25">
      <c r="A93" s="338"/>
      <c r="B93" s="337" t="s">
        <v>2643</v>
      </c>
      <c r="C93" s="389" t="s">
        <v>2503</v>
      </c>
      <c r="D93" s="263"/>
      <c r="E93" s="262"/>
      <c r="F93" s="262"/>
    </row>
    <row r="94" spans="1:6" s="351" customFormat="1" ht="15.75" x14ac:dyDescent="0.25">
      <c r="A94" s="302">
        <v>502250</v>
      </c>
      <c r="B94" s="330" t="s">
        <v>2642</v>
      </c>
      <c r="C94" s="371">
        <v>2.0299999999999998</v>
      </c>
      <c r="D94" s="263"/>
      <c r="E94" s="262"/>
      <c r="F94" s="262"/>
    </row>
    <row r="95" spans="1:6" s="351" customFormat="1" ht="15.75" x14ac:dyDescent="0.25">
      <c r="A95" s="304">
        <v>502251</v>
      </c>
      <c r="B95" s="328" t="s">
        <v>2641</v>
      </c>
      <c r="C95" s="305">
        <v>2.4700000000000002</v>
      </c>
      <c r="D95" s="263"/>
      <c r="E95" s="262"/>
      <c r="F95" s="262"/>
    </row>
    <row r="96" spans="1:6" s="351" customFormat="1" ht="15.75" x14ac:dyDescent="0.25">
      <c r="A96" s="302">
        <v>502252</v>
      </c>
      <c r="B96" s="330" t="s">
        <v>2640</v>
      </c>
      <c r="C96" s="371">
        <v>2.77</v>
      </c>
      <c r="D96" s="263"/>
      <c r="E96" s="262"/>
      <c r="F96" s="262"/>
    </row>
    <row r="97" spans="1:6" s="351" customFormat="1" ht="15.75" x14ac:dyDescent="0.25">
      <c r="A97" s="323"/>
      <c r="B97" s="322" t="s">
        <v>2639</v>
      </c>
      <c r="C97" s="388" t="s">
        <v>2503</v>
      </c>
      <c r="D97" s="263"/>
      <c r="E97" s="262"/>
      <c r="F97" s="262"/>
    </row>
    <row r="98" spans="1:6" s="351" customFormat="1" ht="15.75" x14ac:dyDescent="0.25">
      <c r="A98" s="302">
        <v>502292</v>
      </c>
      <c r="B98" s="301" t="s">
        <v>2638</v>
      </c>
      <c r="C98" s="371">
        <v>2.95</v>
      </c>
      <c r="D98" s="263"/>
      <c r="E98" s="262"/>
      <c r="F98" s="262"/>
    </row>
    <row r="99" spans="1:6" s="351" customFormat="1" ht="15.75" x14ac:dyDescent="0.25">
      <c r="A99" s="304">
        <v>502293</v>
      </c>
      <c r="B99" s="303" t="s">
        <v>2637</v>
      </c>
      <c r="C99" s="305">
        <v>2.95</v>
      </c>
      <c r="D99" s="263"/>
      <c r="E99" s="262"/>
      <c r="F99" s="262"/>
    </row>
    <row r="100" spans="1:6" s="351" customFormat="1" ht="15.75" x14ac:dyDescent="0.25">
      <c r="A100" s="302">
        <v>502290</v>
      </c>
      <c r="B100" s="301" t="s">
        <v>2636</v>
      </c>
      <c r="C100" s="371">
        <v>3.12</v>
      </c>
      <c r="D100" s="263"/>
      <c r="E100" s="262"/>
      <c r="F100" s="262"/>
    </row>
    <row r="101" spans="1:6" s="351" customFormat="1" ht="15.75" x14ac:dyDescent="0.25">
      <c r="A101" s="304">
        <v>502291</v>
      </c>
      <c r="B101" s="303" t="s">
        <v>2635</v>
      </c>
      <c r="C101" s="305">
        <v>3.12</v>
      </c>
      <c r="D101" s="263"/>
      <c r="E101" s="262"/>
      <c r="F101" s="262"/>
    </row>
    <row r="102" spans="1:6" s="351" customFormat="1" ht="15.75" x14ac:dyDescent="0.25">
      <c r="A102" s="323"/>
      <c r="B102" s="322" t="s">
        <v>2634</v>
      </c>
      <c r="C102" s="370" t="s">
        <v>2503</v>
      </c>
      <c r="D102" s="263"/>
      <c r="E102" s="262"/>
      <c r="F102" s="262"/>
    </row>
    <row r="103" spans="1:6" s="351" customFormat="1" ht="15.75" x14ac:dyDescent="0.25">
      <c r="A103" s="302">
        <v>502320</v>
      </c>
      <c r="B103" s="330" t="s">
        <v>2633</v>
      </c>
      <c r="C103" s="387">
        <v>0.3</v>
      </c>
      <c r="D103" s="263"/>
      <c r="E103" s="262"/>
      <c r="F103" s="262"/>
    </row>
    <row r="104" spans="1:6" s="351" customFormat="1" ht="15.75" x14ac:dyDescent="0.25">
      <c r="A104" s="304">
        <v>502300</v>
      </c>
      <c r="B104" s="328" t="s">
        <v>2632</v>
      </c>
      <c r="C104" s="377">
        <v>0.29499999999999998</v>
      </c>
      <c r="D104" s="263"/>
      <c r="E104" s="262"/>
      <c r="F104" s="262"/>
    </row>
    <row r="105" spans="1:6" s="351" customFormat="1" ht="15.75" x14ac:dyDescent="0.25">
      <c r="A105" s="302">
        <v>502301</v>
      </c>
      <c r="B105" s="330" t="s">
        <v>2631</v>
      </c>
      <c r="C105" s="376">
        <v>0.33200000000000002</v>
      </c>
      <c r="D105" s="263"/>
      <c r="E105" s="262"/>
      <c r="F105" s="262"/>
    </row>
    <row r="106" spans="1:6" s="351" customFormat="1" ht="15.75" x14ac:dyDescent="0.25">
      <c r="A106" s="304">
        <v>502302</v>
      </c>
      <c r="B106" s="328" t="s">
        <v>2630</v>
      </c>
      <c r="C106" s="377">
        <v>0.33800000000000002</v>
      </c>
      <c r="D106" s="263"/>
      <c r="E106" s="262"/>
      <c r="F106" s="262"/>
    </row>
    <row r="107" spans="1:6" s="351" customFormat="1" ht="15.75" x14ac:dyDescent="0.25">
      <c r="A107" s="302">
        <v>502303</v>
      </c>
      <c r="B107" s="330" t="s">
        <v>2629</v>
      </c>
      <c r="C107" s="376">
        <v>0.45500000000000002</v>
      </c>
      <c r="D107" s="263"/>
      <c r="E107" s="262"/>
      <c r="F107" s="262"/>
    </row>
    <row r="108" spans="1:6" s="351" customFormat="1" ht="15.75" x14ac:dyDescent="0.25">
      <c r="A108" s="304">
        <v>502304</v>
      </c>
      <c r="B108" s="328" t="s">
        <v>2628</v>
      </c>
      <c r="C108" s="377">
        <v>0.52</v>
      </c>
      <c r="D108" s="263"/>
      <c r="E108" s="262"/>
      <c r="F108" s="262"/>
    </row>
    <row r="109" spans="1:6" s="351" customFormat="1" ht="15.75" x14ac:dyDescent="0.25">
      <c r="A109" s="302">
        <v>502305</v>
      </c>
      <c r="B109" s="330" t="s">
        <v>2627</v>
      </c>
      <c r="C109" s="376">
        <v>0.61</v>
      </c>
      <c r="D109" s="263"/>
      <c r="E109" s="262"/>
      <c r="F109" s="262"/>
    </row>
    <row r="110" spans="1:6" s="351" customFormat="1" ht="15.75" x14ac:dyDescent="0.25">
      <c r="A110" s="304">
        <v>502306</v>
      </c>
      <c r="B110" s="328" t="s">
        <v>2626</v>
      </c>
      <c r="C110" s="377">
        <v>0.78</v>
      </c>
      <c r="D110" s="263"/>
      <c r="E110" s="262"/>
      <c r="F110" s="262"/>
    </row>
    <row r="111" spans="1:6" s="351" customFormat="1" ht="15.75" x14ac:dyDescent="0.25">
      <c r="A111" s="302">
        <v>502307</v>
      </c>
      <c r="B111" s="330" t="s">
        <v>2625</v>
      </c>
      <c r="C111" s="376">
        <v>0.86299999999999999</v>
      </c>
      <c r="D111" s="263"/>
      <c r="E111" s="262"/>
      <c r="F111" s="262"/>
    </row>
    <row r="112" spans="1:6" s="351" customFormat="1" ht="15.75" x14ac:dyDescent="0.25">
      <c r="A112" s="304">
        <v>502308</v>
      </c>
      <c r="B112" s="328" t="s">
        <v>2624</v>
      </c>
      <c r="C112" s="377">
        <v>1.139</v>
      </c>
      <c r="D112" s="263"/>
      <c r="E112" s="262"/>
      <c r="F112" s="262"/>
    </row>
    <row r="113" spans="1:6" s="351" customFormat="1" ht="15.75" x14ac:dyDescent="0.25">
      <c r="A113" s="302">
        <v>502309</v>
      </c>
      <c r="B113" s="330" t="s">
        <v>2623</v>
      </c>
      <c r="C113" s="376">
        <v>1.7130000000000001</v>
      </c>
      <c r="D113" s="263"/>
      <c r="E113" s="262"/>
      <c r="F113" s="262"/>
    </row>
    <row r="114" spans="1:6" s="351" customFormat="1" ht="15.75" x14ac:dyDescent="0.25">
      <c r="A114" s="304">
        <v>502310</v>
      </c>
      <c r="B114" s="328" t="s">
        <v>2622</v>
      </c>
      <c r="C114" s="377">
        <v>2.0760000000000001</v>
      </c>
      <c r="D114" s="263"/>
      <c r="E114" s="262"/>
      <c r="F114" s="262"/>
    </row>
    <row r="115" spans="1:6" s="351" customFormat="1" ht="15.75" x14ac:dyDescent="0.25">
      <c r="A115" s="302" t="s">
        <v>2613</v>
      </c>
      <c r="B115" s="330" t="s">
        <v>2621</v>
      </c>
      <c r="C115" s="386">
        <v>2.37</v>
      </c>
      <c r="D115" s="263"/>
      <c r="E115" s="262"/>
      <c r="F115" s="262"/>
    </row>
    <row r="116" spans="1:6" s="351" customFormat="1" ht="15.75" x14ac:dyDescent="0.25">
      <c r="A116" s="346">
        <v>502313</v>
      </c>
      <c r="B116" s="332" t="s">
        <v>2620</v>
      </c>
      <c r="C116" s="384">
        <v>2.544</v>
      </c>
      <c r="D116" s="263"/>
      <c r="E116" s="262"/>
      <c r="F116" s="262"/>
    </row>
    <row r="117" spans="1:6" s="351" customFormat="1" ht="15.75" x14ac:dyDescent="0.25">
      <c r="A117" s="353">
        <v>502313</v>
      </c>
      <c r="B117" s="352" t="s">
        <v>2619</v>
      </c>
      <c r="C117" s="385">
        <v>3.1469999999999998</v>
      </c>
      <c r="D117" s="263"/>
      <c r="E117" s="262"/>
      <c r="F117" s="262"/>
    </row>
    <row r="118" spans="1:6" s="351" customFormat="1" ht="15.75" x14ac:dyDescent="0.25">
      <c r="A118" s="304">
        <v>502314</v>
      </c>
      <c r="B118" s="328" t="s">
        <v>2618</v>
      </c>
      <c r="C118" s="377">
        <v>3.9</v>
      </c>
      <c r="D118" s="263"/>
      <c r="E118" s="262"/>
      <c r="F118" s="262"/>
    </row>
    <row r="119" spans="1:6" s="351" customFormat="1" ht="15.75" x14ac:dyDescent="0.25">
      <c r="A119" s="302">
        <v>502315</v>
      </c>
      <c r="B119" s="330" t="s">
        <v>2617</v>
      </c>
      <c r="C119" s="376">
        <v>4.8879999999999999</v>
      </c>
      <c r="D119" s="263"/>
      <c r="E119" s="262"/>
      <c r="F119" s="262"/>
    </row>
    <row r="120" spans="1:6" s="351" customFormat="1" ht="15.75" x14ac:dyDescent="0.25">
      <c r="A120" s="346">
        <v>502316</v>
      </c>
      <c r="B120" s="332" t="s">
        <v>2616</v>
      </c>
      <c r="C120" s="384">
        <v>9.1</v>
      </c>
      <c r="D120" s="263"/>
      <c r="E120" s="262"/>
      <c r="F120" s="262"/>
    </row>
    <row r="121" spans="1:6" s="351" customFormat="1" ht="15.75" x14ac:dyDescent="0.25">
      <c r="A121" s="353" t="s">
        <v>2613</v>
      </c>
      <c r="B121" s="352" t="s">
        <v>2615</v>
      </c>
      <c r="C121" s="383">
        <v>9.58</v>
      </c>
      <c r="D121" s="263"/>
      <c r="E121" s="262"/>
      <c r="F121" s="262"/>
    </row>
    <row r="122" spans="1:6" s="351" customFormat="1" ht="15.75" x14ac:dyDescent="0.25">
      <c r="A122" s="323"/>
      <c r="B122" s="322" t="s">
        <v>2614</v>
      </c>
      <c r="C122" s="326" t="s">
        <v>2503</v>
      </c>
      <c r="D122" s="263"/>
      <c r="E122" s="262"/>
      <c r="F122" s="262"/>
    </row>
    <row r="123" spans="1:6" s="351" customFormat="1" ht="15.75" x14ac:dyDescent="0.25">
      <c r="A123" s="302" t="s">
        <v>2613</v>
      </c>
      <c r="B123" s="330" t="s">
        <v>2612</v>
      </c>
      <c r="C123" s="376">
        <v>0.28999999999999998</v>
      </c>
      <c r="D123" s="263"/>
      <c r="E123" s="262"/>
      <c r="F123" s="262"/>
    </row>
    <row r="124" spans="1:6" s="351" customFormat="1" ht="15.75" x14ac:dyDescent="0.25">
      <c r="A124" s="304">
        <v>502341</v>
      </c>
      <c r="B124" s="328" t="s">
        <v>2611</v>
      </c>
      <c r="C124" s="377">
        <v>0.3</v>
      </c>
      <c r="D124" s="263"/>
      <c r="E124" s="262"/>
      <c r="F124" s="262"/>
    </row>
    <row r="125" spans="1:6" s="351" customFormat="1" ht="15.75" x14ac:dyDescent="0.25">
      <c r="A125" s="302">
        <v>502342</v>
      </c>
      <c r="B125" s="330" t="s">
        <v>2610</v>
      </c>
      <c r="C125" s="376">
        <v>0.33</v>
      </c>
      <c r="D125" s="263"/>
      <c r="E125" s="262"/>
      <c r="F125" s="262"/>
    </row>
    <row r="126" spans="1:6" s="351" customFormat="1" ht="15.75" x14ac:dyDescent="0.25">
      <c r="A126" s="304">
        <v>502343</v>
      </c>
      <c r="B126" s="328" t="s">
        <v>2609</v>
      </c>
      <c r="C126" s="377">
        <v>0.39</v>
      </c>
      <c r="D126" s="263"/>
      <c r="E126" s="262"/>
      <c r="F126" s="262"/>
    </row>
    <row r="127" spans="1:6" s="351" customFormat="1" ht="15.75" x14ac:dyDescent="0.25">
      <c r="A127" s="302">
        <v>502344</v>
      </c>
      <c r="B127" s="330" t="s">
        <v>2608</v>
      </c>
      <c r="C127" s="376">
        <v>0.46</v>
      </c>
      <c r="D127" s="263"/>
      <c r="E127" s="262"/>
      <c r="F127" s="262"/>
    </row>
    <row r="128" spans="1:6" s="351" customFormat="1" ht="15.75" x14ac:dyDescent="0.25">
      <c r="A128" s="304">
        <v>502345</v>
      </c>
      <c r="B128" s="328" t="s">
        <v>2607</v>
      </c>
      <c r="C128" s="377">
        <v>0.59</v>
      </c>
      <c r="D128" s="263"/>
      <c r="E128" s="262"/>
      <c r="F128" s="262"/>
    </row>
    <row r="129" spans="1:6" s="351" customFormat="1" ht="15.75" x14ac:dyDescent="0.25">
      <c r="A129" s="302">
        <v>502346</v>
      </c>
      <c r="B129" s="330" t="s">
        <v>2606</v>
      </c>
      <c r="C129" s="376">
        <v>0.66</v>
      </c>
      <c r="D129" s="263"/>
      <c r="E129" s="262"/>
      <c r="F129" s="262"/>
    </row>
    <row r="130" spans="1:6" s="351" customFormat="1" ht="15.75" x14ac:dyDescent="0.25">
      <c r="A130" s="304">
        <v>502347</v>
      </c>
      <c r="B130" s="328" t="s">
        <v>2605</v>
      </c>
      <c r="C130" s="377">
        <v>0.73</v>
      </c>
      <c r="D130" s="263"/>
      <c r="E130" s="262"/>
      <c r="F130" s="262"/>
    </row>
    <row r="131" spans="1:6" s="351" customFormat="1" ht="15.75" x14ac:dyDescent="0.25">
      <c r="A131" s="302">
        <v>502348</v>
      </c>
      <c r="B131" s="330" t="s">
        <v>2604</v>
      </c>
      <c r="C131" s="376">
        <v>0.86</v>
      </c>
      <c r="D131" s="263"/>
      <c r="E131" s="262"/>
      <c r="F131" s="262"/>
    </row>
    <row r="132" spans="1:6" s="351" customFormat="1" ht="15.75" x14ac:dyDescent="0.25">
      <c r="A132" s="304">
        <v>502349</v>
      </c>
      <c r="B132" s="328" t="s">
        <v>2603</v>
      </c>
      <c r="C132" s="377">
        <v>1.06</v>
      </c>
      <c r="D132" s="263"/>
      <c r="E132" s="262"/>
      <c r="F132" s="262"/>
    </row>
    <row r="133" spans="1:6" s="351" customFormat="1" ht="15.75" x14ac:dyDescent="0.25">
      <c r="A133" s="302">
        <v>502350</v>
      </c>
      <c r="B133" s="330" t="s">
        <v>2602</v>
      </c>
      <c r="C133" s="376">
        <v>1.67</v>
      </c>
      <c r="D133" s="263"/>
      <c r="E133" s="262"/>
      <c r="F133" s="262"/>
    </row>
    <row r="134" spans="1:6" s="351" customFormat="1" ht="15.75" x14ac:dyDescent="0.25">
      <c r="A134" s="304">
        <v>502351</v>
      </c>
      <c r="B134" s="328" t="s">
        <v>2601</v>
      </c>
      <c r="C134" s="377">
        <v>1.73</v>
      </c>
      <c r="D134" s="263"/>
      <c r="E134" s="262"/>
      <c r="F134" s="262"/>
    </row>
    <row r="135" spans="1:6" s="351" customFormat="1" ht="15.75" x14ac:dyDescent="0.25">
      <c r="A135" s="302">
        <v>502352</v>
      </c>
      <c r="B135" s="330" t="s">
        <v>2600</v>
      </c>
      <c r="C135" s="376">
        <v>1.92</v>
      </c>
      <c r="D135" s="263"/>
      <c r="E135" s="262"/>
      <c r="F135" s="262"/>
    </row>
    <row r="136" spans="1:6" s="351" customFormat="1" ht="15.75" x14ac:dyDescent="0.25">
      <c r="A136" s="323"/>
      <c r="B136" s="322" t="s">
        <v>2599</v>
      </c>
      <c r="C136" s="326" t="s">
        <v>2503</v>
      </c>
      <c r="D136" s="263"/>
      <c r="E136" s="262"/>
      <c r="F136" s="262"/>
    </row>
    <row r="137" spans="1:6" s="351" customFormat="1" ht="15.75" x14ac:dyDescent="0.25">
      <c r="A137" s="302">
        <v>502370</v>
      </c>
      <c r="B137" s="301" t="s">
        <v>2598</v>
      </c>
      <c r="C137" s="376">
        <v>0.68300000000000005</v>
      </c>
      <c r="D137" s="263"/>
      <c r="E137" s="262"/>
      <c r="F137" s="262"/>
    </row>
    <row r="138" spans="1:6" s="351" customFormat="1" ht="15.75" x14ac:dyDescent="0.25">
      <c r="A138" s="304">
        <v>502371</v>
      </c>
      <c r="B138" s="303" t="s">
        <v>2597</v>
      </c>
      <c r="C138" s="377">
        <v>0.75700000000000001</v>
      </c>
      <c r="D138" s="263"/>
      <c r="E138" s="262"/>
      <c r="F138" s="262"/>
    </row>
    <row r="139" spans="1:6" s="351" customFormat="1" ht="15.75" x14ac:dyDescent="0.25">
      <c r="A139" s="302">
        <v>502372</v>
      </c>
      <c r="B139" s="301" t="s">
        <v>2596</v>
      </c>
      <c r="C139" s="376">
        <v>0.86299999999999999</v>
      </c>
      <c r="D139" s="263"/>
      <c r="E139" s="262"/>
      <c r="F139" s="262"/>
    </row>
    <row r="140" spans="1:6" s="351" customFormat="1" ht="15.75" x14ac:dyDescent="0.25">
      <c r="A140" s="304">
        <v>502373</v>
      </c>
      <c r="B140" s="303" t="s">
        <v>2595</v>
      </c>
      <c r="C140" s="377">
        <v>1.018</v>
      </c>
      <c r="D140" s="263"/>
      <c r="E140" s="262"/>
      <c r="F140" s="262"/>
    </row>
    <row r="141" spans="1:6" s="351" customFormat="1" ht="15.75" x14ac:dyDescent="0.25">
      <c r="A141" s="302">
        <v>502374</v>
      </c>
      <c r="B141" s="301" t="s">
        <v>2594</v>
      </c>
      <c r="C141" s="376">
        <v>1.1779999999999999</v>
      </c>
      <c r="D141" s="263"/>
      <c r="E141" s="262"/>
      <c r="F141" s="262"/>
    </row>
    <row r="142" spans="1:6" s="351" customFormat="1" ht="15.75" x14ac:dyDescent="0.25">
      <c r="A142" s="304">
        <v>502375</v>
      </c>
      <c r="B142" s="303" t="s">
        <v>2593</v>
      </c>
      <c r="C142" s="377">
        <v>1.42</v>
      </c>
      <c r="D142" s="263"/>
      <c r="E142" s="262"/>
      <c r="F142" s="262"/>
    </row>
    <row r="143" spans="1:6" s="351" customFormat="1" ht="15.75" x14ac:dyDescent="0.25">
      <c r="A143" s="302">
        <v>502376</v>
      </c>
      <c r="B143" s="301" t="s">
        <v>2592</v>
      </c>
      <c r="C143" s="376">
        <v>1.84</v>
      </c>
      <c r="D143" s="263"/>
      <c r="E143" s="262"/>
      <c r="F143" s="262"/>
    </row>
    <row r="144" spans="1:6" s="351" customFormat="1" ht="15.75" x14ac:dyDescent="0.25">
      <c r="A144" s="304">
        <v>502377</v>
      </c>
      <c r="B144" s="303" t="s">
        <v>2591</v>
      </c>
      <c r="C144" s="377">
        <v>2.41</v>
      </c>
      <c r="D144" s="263"/>
      <c r="E144" s="262"/>
      <c r="F144" s="262"/>
    </row>
    <row r="145" spans="1:6" s="351" customFormat="1" ht="15.75" x14ac:dyDescent="0.25">
      <c r="A145" s="382">
        <v>502378</v>
      </c>
      <c r="B145" s="301" t="s">
        <v>2590</v>
      </c>
      <c r="C145" s="376">
        <v>3.2</v>
      </c>
      <c r="D145" s="263"/>
      <c r="E145" s="262"/>
      <c r="F145" s="262"/>
    </row>
    <row r="146" spans="1:6" s="351" customFormat="1" ht="15.75" x14ac:dyDescent="0.25">
      <c r="A146" s="381"/>
      <c r="B146" s="380" t="s">
        <v>2589</v>
      </c>
      <c r="C146" s="378" t="s">
        <v>2520</v>
      </c>
      <c r="D146" s="263"/>
      <c r="E146" s="262"/>
      <c r="F146" s="262"/>
    </row>
    <row r="147" spans="1:6" s="351" customFormat="1" ht="15.75" x14ac:dyDescent="0.25">
      <c r="A147" s="379">
        <v>502810</v>
      </c>
      <c r="B147" s="301" t="s">
        <v>2588</v>
      </c>
      <c r="C147" s="376">
        <v>0.27700000000000002</v>
      </c>
      <c r="D147" s="263"/>
      <c r="E147" s="262"/>
      <c r="F147" s="262"/>
    </row>
    <row r="148" spans="1:6" s="351" customFormat="1" ht="15.75" x14ac:dyDescent="0.25">
      <c r="A148" s="304">
        <v>502811</v>
      </c>
      <c r="B148" s="303" t="s">
        <v>2587</v>
      </c>
      <c r="C148" s="377">
        <v>0.32100000000000001</v>
      </c>
      <c r="D148" s="263"/>
      <c r="E148" s="262"/>
      <c r="F148" s="262"/>
    </row>
    <row r="149" spans="1:6" s="351" customFormat="1" ht="15.75" x14ac:dyDescent="0.25">
      <c r="A149" s="302">
        <v>502812</v>
      </c>
      <c r="B149" s="301" t="s">
        <v>2586</v>
      </c>
      <c r="C149" s="376">
        <v>0.433</v>
      </c>
      <c r="D149" s="263"/>
      <c r="E149" s="262"/>
      <c r="F149" s="262"/>
    </row>
    <row r="150" spans="1:6" s="351" customFormat="1" ht="15.75" x14ac:dyDescent="0.25">
      <c r="A150" s="304">
        <v>502813</v>
      </c>
      <c r="B150" s="303" t="s">
        <v>2585</v>
      </c>
      <c r="C150" s="377">
        <v>0.61599999999999999</v>
      </c>
      <c r="D150" s="263"/>
      <c r="E150" s="262"/>
      <c r="F150" s="262"/>
    </row>
    <row r="151" spans="1:6" s="351" customFormat="1" ht="15.75" x14ac:dyDescent="0.25">
      <c r="A151" s="302">
        <v>502814</v>
      </c>
      <c r="B151" s="301" t="s">
        <v>2584</v>
      </c>
      <c r="C151" s="376">
        <v>0.67800000000000005</v>
      </c>
      <c r="D151" s="373"/>
      <c r="E151" s="262"/>
      <c r="F151" s="262"/>
    </row>
    <row r="152" spans="1:6" s="351" customFormat="1" ht="15.75" x14ac:dyDescent="0.25">
      <c r="A152" s="304">
        <v>502815</v>
      </c>
      <c r="B152" s="303" t="s">
        <v>2583</v>
      </c>
      <c r="C152" s="377">
        <v>0.89200000000000002</v>
      </c>
      <c r="D152" s="263"/>
      <c r="E152" s="262"/>
      <c r="F152" s="262"/>
    </row>
    <row r="153" spans="1:6" s="351" customFormat="1" ht="15.75" x14ac:dyDescent="0.25">
      <c r="A153" s="302">
        <v>502816</v>
      </c>
      <c r="B153" s="301" t="s">
        <v>2582</v>
      </c>
      <c r="C153" s="376">
        <v>1.244</v>
      </c>
      <c r="D153" s="263"/>
      <c r="E153" s="262"/>
      <c r="F153" s="262"/>
    </row>
    <row r="154" spans="1:6" s="351" customFormat="1" ht="15.75" x14ac:dyDescent="0.25">
      <c r="A154" s="304">
        <v>502817</v>
      </c>
      <c r="B154" s="303" t="s">
        <v>2581</v>
      </c>
      <c r="C154" s="377">
        <v>1.897</v>
      </c>
      <c r="D154" s="263"/>
      <c r="E154" s="262"/>
      <c r="F154" s="262"/>
    </row>
    <row r="155" spans="1:6" s="351" customFormat="1" ht="15.75" x14ac:dyDescent="0.25">
      <c r="A155" s="302">
        <v>502819</v>
      </c>
      <c r="B155" s="301" t="s">
        <v>2580</v>
      </c>
      <c r="C155" s="376">
        <v>3.8330000000000002</v>
      </c>
      <c r="D155" s="263"/>
      <c r="E155" s="262"/>
      <c r="F155" s="262"/>
    </row>
    <row r="156" spans="1:6" s="351" customFormat="1" ht="15.75" x14ac:dyDescent="0.25">
      <c r="A156" s="323"/>
      <c r="B156" s="322" t="s">
        <v>2579</v>
      </c>
      <c r="C156" s="378" t="s">
        <v>2520</v>
      </c>
      <c r="D156" s="263"/>
      <c r="E156" s="262"/>
      <c r="F156" s="262"/>
    </row>
    <row r="157" spans="1:6" s="351" customFormat="1" ht="15.75" x14ac:dyDescent="0.25">
      <c r="A157" s="302">
        <v>502821</v>
      </c>
      <c r="B157" s="301" t="s">
        <v>2578</v>
      </c>
      <c r="C157" s="376">
        <v>0.33100000000000002</v>
      </c>
      <c r="D157" s="263"/>
      <c r="E157" s="262"/>
      <c r="F157" s="262"/>
    </row>
    <row r="158" spans="1:6" s="351" customFormat="1" ht="15.75" x14ac:dyDescent="0.25">
      <c r="A158" s="304">
        <v>502822</v>
      </c>
      <c r="B158" s="303" t="s">
        <v>2577</v>
      </c>
      <c r="C158" s="377">
        <v>0.39500000000000002</v>
      </c>
      <c r="D158" s="263"/>
      <c r="E158" s="262"/>
      <c r="F158" s="262"/>
    </row>
    <row r="159" spans="1:6" s="351" customFormat="1" ht="15.75" x14ac:dyDescent="0.25">
      <c r="A159" s="302">
        <v>502823</v>
      </c>
      <c r="B159" s="301" t="s">
        <v>2576</v>
      </c>
      <c r="C159" s="376">
        <v>0.57799999999999996</v>
      </c>
      <c r="D159" s="263"/>
      <c r="E159" s="262"/>
      <c r="F159" s="262"/>
    </row>
    <row r="160" spans="1:6" s="351" customFormat="1" ht="15.75" x14ac:dyDescent="0.25">
      <c r="A160" s="304">
        <v>502824</v>
      </c>
      <c r="B160" s="303" t="s">
        <v>2575</v>
      </c>
      <c r="C160" s="377">
        <v>0.81699999999999995</v>
      </c>
      <c r="D160" s="263"/>
      <c r="E160" s="262"/>
      <c r="F160" s="262"/>
    </row>
    <row r="161" spans="1:7" s="351" customFormat="1" ht="15.75" x14ac:dyDescent="0.25">
      <c r="A161" s="302">
        <v>502825</v>
      </c>
      <c r="B161" s="301" t="s">
        <v>2574</v>
      </c>
      <c r="C161" s="376">
        <v>0.88500000000000001</v>
      </c>
      <c r="D161" s="263"/>
      <c r="E161" s="262"/>
      <c r="F161" s="262"/>
    </row>
    <row r="162" spans="1:7" s="351" customFormat="1" ht="15.75" x14ac:dyDescent="0.25">
      <c r="A162" s="304">
        <v>502826</v>
      </c>
      <c r="B162" s="303" t="s">
        <v>2573</v>
      </c>
      <c r="C162" s="377">
        <v>1.125</v>
      </c>
      <c r="D162" s="263"/>
      <c r="E162" s="262"/>
      <c r="F162" s="262"/>
    </row>
    <row r="163" spans="1:7" s="351" customFormat="1" ht="15.75" x14ac:dyDescent="0.25">
      <c r="A163" s="302">
        <v>502827</v>
      </c>
      <c r="B163" s="301" t="s">
        <v>2572</v>
      </c>
      <c r="C163" s="376">
        <v>1.7909999999999999</v>
      </c>
      <c r="D163" s="263"/>
      <c r="E163" s="262"/>
      <c r="F163" s="262"/>
    </row>
    <row r="164" spans="1:7" s="351" customFormat="1" ht="15.75" x14ac:dyDescent="0.25">
      <c r="A164" s="304">
        <v>502828</v>
      </c>
      <c r="B164" s="303" t="s">
        <v>2571</v>
      </c>
      <c r="C164" s="377">
        <v>2.5390000000000001</v>
      </c>
      <c r="D164" s="263"/>
      <c r="E164" s="262"/>
      <c r="F164" s="262"/>
    </row>
    <row r="165" spans="1:7" s="351" customFormat="1" ht="15.75" x14ac:dyDescent="0.25">
      <c r="A165" s="302">
        <v>502829</v>
      </c>
      <c r="B165" s="301" t="s">
        <v>2570</v>
      </c>
      <c r="C165" s="376">
        <v>5.4669999999999996</v>
      </c>
      <c r="D165" s="263"/>
      <c r="E165" s="262"/>
      <c r="F165" s="262"/>
    </row>
    <row r="166" spans="1:7" s="351" customFormat="1" ht="15.75" x14ac:dyDescent="0.25">
      <c r="A166" s="323"/>
      <c r="B166" s="322" t="s">
        <v>2569</v>
      </c>
      <c r="C166" s="375" t="s">
        <v>2520</v>
      </c>
      <c r="D166" s="263"/>
      <c r="E166" s="262"/>
      <c r="F166" s="262"/>
    </row>
    <row r="167" spans="1:7" s="351" customFormat="1" ht="15.75" x14ac:dyDescent="0.25">
      <c r="A167" s="302">
        <v>502840</v>
      </c>
      <c r="B167" s="301" t="s">
        <v>2568</v>
      </c>
      <c r="C167" s="371">
        <v>0.26</v>
      </c>
      <c r="D167" s="263"/>
      <c r="E167" s="262"/>
      <c r="F167" s="262"/>
    </row>
    <row r="168" spans="1:7" s="351" customFormat="1" ht="15.75" x14ac:dyDescent="0.25">
      <c r="A168" s="304">
        <v>502841</v>
      </c>
      <c r="B168" s="303" t="s">
        <v>2567</v>
      </c>
      <c r="C168" s="305">
        <v>0.32500000000000001</v>
      </c>
      <c r="D168" s="263"/>
      <c r="E168" s="262"/>
      <c r="F168" s="262"/>
      <c r="G168" s="374"/>
    </row>
    <row r="169" spans="1:7" s="351" customFormat="1" ht="15.75" x14ac:dyDescent="0.25">
      <c r="A169" s="302">
        <v>502842</v>
      </c>
      <c r="B169" s="301" t="s">
        <v>2566</v>
      </c>
      <c r="C169" s="371">
        <v>0.39</v>
      </c>
      <c r="D169" s="263"/>
      <c r="E169" s="262"/>
      <c r="F169" s="262"/>
    </row>
    <row r="170" spans="1:7" s="351" customFormat="1" ht="15.75" x14ac:dyDescent="0.25">
      <c r="A170" s="304">
        <v>502843</v>
      </c>
      <c r="B170" s="303" t="s">
        <v>2565</v>
      </c>
      <c r="C170" s="305">
        <v>0.42900000000000005</v>
      </c>
      <c r="D170" s="263"/>
      <c r="E170" s="262"/>
      <c r="F170" s="262"/>
    </row>
    <row r="171" spans="1:7" s="351" customFormat="1" ht="15.75" x14ac:dyDescent="0.25">
      <c r="A171" s="302">
        <v>502844</v>
      </c>
      <c r="B171" s="301" t="s">
        <v>2564</v>
      </c>
      <c r="C171" s="371">
        <v>0.84500000000000008</v>
      </c>
      <c r="D171" s="373"/>
      <c r="E171" s="262"/>
      <c r="F171" s="262"/>
    </row>
    <row r="172" spans="1:7" s="351" customFormat="1" ht="15.75" x14ac:dyDescent="0.25">
      <c r="A172" s="304">
        <v>502845</v>
      </c>
      <c r="B172" s="303" t="s">
        <v>2563</v>
      </c>
      <c r="C172" s="305">
        <v>1.0270000000000001</v>
      </c>
      <c r="D172" s="263"/>
      <c r="E172" s="262"/>
      <c r="F172" s="262"/>
    </row>
    <row r="173" spans="1:7" s="351" customFormat="1" ht="15.75" x14ac:dyDescent="0.25">
      <c r="A173" s="302">
        <v>502846</v>
      </c>
      <c r="B173" s="301" t="s">
        <v>2562</v>
      </c>
      <c r="C173" s="371">
        <v>0.312</v>
      </c>
      <c r="D173" s="263"/>
      <c r="E173" s="262"/>
      <c r="F173" s="262"/>
    </row>
    <row r="174" spans="1:7" s="351" customFormat="1" ht="15.75" x14ac:dyDescent="0.25">
      <c r="A174" s="304">
        <v>502847</v>
      </c>
      <c r="B174" s="303" t="s">
        <v>2561</v>
      </c>
      <c r="C174" s="305">
        <v>0.377</v>
      </c>
      <c r="D174" s="263"/>
      <c r="E174" s="262"/>
      <c r="F174" s="262"/>
    </row>
    <row r="175" spans="1:7" s="351" customFormat="1" ht="15.75" x14ac:dyDescent="0.25">
      <c r="A175" s="302">
        <v>502848</v>
      </c>
      <c r="B175" s="301" t="s">
        <v>2560</v>
      </c>
      <c r="C175" s="371">
        <v>0.44200000000000006</v>
      </c>
      <c r="D175" s="263"/>
      <c r="E175" s="262"/>
      <c r="F175" s="262"/>
    </row>
    <row r="176" spans="1:7" s="351" customFormat="1" ht="15.75" x14ac:dyDescent="0.25">
      <c r="A176" s="304">
        <v>502849</v>
      </c>
      <c r="B176" s="303" t="s">
        <v>2559</v>
      </c>
      <c r="C176" s="305">
        <v>0.46799999999999997</v>
      </c>
      <c r="D176" s="263"/>
      <c r="E176" s="262"/>
      <c r="F176" s="262"/>
    </row>
    <row r="177" spans="1:6" s="351" customFormat="1" ht="15.75" x14ac:dyDescent="0.25">
      <c r="A177" s="302">
        <v>502850</v>
      </c>
      <c r="B177" s="301" t="s">
        <v>2558</v>
      </c>
      <c r="C177" s="371">
        <v>0.89699999999999991</v>
      </c>
      <c r="D177" s="263"/>
      <c r="E177" s="262"/>
      <c r="F177" s="262"/>
    </row>
    <row r="178" spans="1:6" s="351" customFormat="1" ht="15.75" x14ac:dyDescent="0.25">
      <c r="A178" s="304">
        <v>502851</v>
      </c>
      <c r="B178" s="303" t="s">
        <v>2557</v>
      </c>
      <c r="C178" s="305">
        <v>1.0920000000000001</v>
      </c>
      <c r="D178" s="263"/>
      <c r="E178" s="262"/>
      <c r="F178" s="262"/>
    </row>
    <row r="179" spans="1:6" s="351" customFormat="1" ht="15.75" x14ac:dyDescent="0.25">
      <c r="A179" s="302">
        <v>502852</v>
      </c>
      <c r="B179" s="301" t="s">
        <v>2556</v>
      </c>
      <c r="C179" s="371">
        <v>0.50700000000000001</v>
      </c>
      <c r="D179" s="263"/>
      <c r="E179" s="262"/>
      <c r="F179" s="262"/>
    </row>
    <row r="180" spans="1:6" s="351" customFormat="1" ht="15.75" x14ac:dyDescent="0.25">
      <c r="A180" s="304">
        <v>502853</v>
      </c>
      <c r="B180" s="303" t="s">
        <v>2555</v>
      </c>
      <c r="C180" s="305">
        <v>0.65</v>
      </c>
      <c r="D180" s="263"/>
      <c r="E180" s="262"/>
      <c r="F180" s="262"/>
    </row>
    <row r="181" spans="1:6" s="351" customFormat="1" ht="15.75" x14ac:dyDescent="0.25">
      <c r="A181" s="302">
        <v>502854</v>
      </c>
      <c r="B181" s="301" t="s">
        <v>2554</v>
      </c>
      <c r="C181" s="371">
        <v>0.80600000000000005</v>
      </c>
      <c r="D181" s="263"/>
      <c r="E181" s="262"/>
      <c r="F181" s="262"/>
    </row>
    <row r="182" spans="1:6" s="351" customFormat="1" ht="15.75" x14ac:dyDescent="0.25">
      <c r="A182" s="304">
        <v>502855</v>
      </c>
      <c r="B182" s="303" t="s">
        <v>2553</v>
      </c>
      <c r="C182" s="305">
        <v>1.1700000000000002</v>
      </c>
      <c r="D182" s="263"/>
      <c r="E182" s="262"/>
      <c r="F182" s="262"/>
    </row>
    <row r="183" spans="1:6" s="351" customFormat="1" ht="15.75" x14ac:dyDescent="0.25">
      <c r="A183" s="302">
        <v>502856</v>
      </c>
      <c r="B183" s="301" t="s">
        <v>2552</v>
      </c>
      <c r="C183" s="371">
        <v>1.9500000000000002</v>
      </c>
      <c r="D183" s="263"/>
      <c r="E183" s="262"/>
      <c r="F183" s="262"/>
    </row>
    <row r="184" spans="1:6" s="351" customFormat="1" ht="15.75" x14ac:dyDescent="0.25">
      <c r="A184" s="304">
        <v>502857</v>
      </c>
      <c r="B184" s="303" t="s">
        <v>2551</v>
      </c>
      <c r="C184" s="305">
        <v>1.0530000000000002</v>
      </c>
      <c r="D184" s="263"/>
      <c r="E184" s="262"/>
      <c r="F184" s="262"/>
    </row>
    <row r="185" spans="1:6" s="351" customFormat="1" ht="15.75" x14ac:dyDescent="0.25">
      <c r="A185" s="302">
        <v>502858</v>
      </c>
      <c r="B185" s="301" t="s">
        <v>2550</v>
      </c>
      <c r="C185" s="371">
        <v>1.4949999999999999</v>
      </c>
      <c r="D185" s="263"/>
      <c r="E185" s="262"/>
      <c r="F185" s="262"/>
    </row>
    <row r="186" spans="1:6" s="351" customFormat="1" ht="15.75" x14ac:dyDescent="0.25">
      <c r="A186" s="304">
        <v>502859</v>
      </c>
      <c r="B186" s="303" t="s">
        <v>2549</v>
      </c>
      <c r="C186" s="305">
        <v>2.21</v>
      </c>
      <c r="D186" s="263"/>
      <c r="E186" s="262"/>
      <c r="F186" s="262"/>
    </row>
    <row r="187" spans="1:6" s="351" customFormat="1" ht="15.75" x14ac:dyDescent="0.25">
      <c r="A187" s="302">
        <v>502860</v>
      </c>
      <c r="B187" s="301" t="s">
        <v>2548</v>
      </c>
      <c r="C187" s="371">
        <v>3.6399999999999997</v>
      </c>
      <c r="D187" s="263"/>
      <c r="E187" s="262"/>
      <c r="F187" s="262"/>
    </row>
    <row r="188" spans="1:6" s="351" customFormat="1" ht="15.75" x14ac:dyDescent="0.25">
      <c r="A188" s="304">
        <v>502861</v>
      </c>
      <c r="B188" s="303" t="s">
        <v>2547</v>
      </c>
      <c r="C188" s="305">
        <v>3.9000000000000004</v>
      </c>
      <c r="D188" s="263"/>
      <c r="E188" s="262"/>
      <c r="F188" s="262"/>
    </row>
    <row r="189" spans="1:6" s="351" customFormat="1" ht="15.75" x14ac:dyDescent="0.25">
      <c r="A189" s="302">
        <v>502862</v>
      </c>
      <c r="B189" s="301" t="s">
        <v>2546</v>
      </c>
      <c r="C189" s="371">
        <v>2.08</v>
      </c>
      <c r="D189" s="263"/>
      <c r="E189" s="262"/>
      <c r="F189" s="262"/>
    </row>
    <row r="190" spans="1:6" s="351" customFormat="1" ht="15.75" x14ac:dyDescent="0.25">
      <c r="A190" s="304">
        <v>502863</v>
      </c>
      <c r="B190" s="303" t="s">
        <v>2545</v>
      </c>
      <c r="C190" s="305">
        <v>2.8600000000000003</v>
      </c>
      <c r="D190" s="263"/>
      <c r="E190" s="262"/>
      <c r="F190" s="262"/>
    </row>
    <row r="191" spans="1:6" s="351" customFormat="1" ht="15.75" x14ac:dyDescent="0.25">
      <c r="A191" s="302">
        <v>502864</v>
      </c>
      <c r="B191" s="301" t="s">
        <v>2544</v>
      </c>
      <c r="C191" s="371">
        <v>4.29</v>
      </c>
      <c r="D191" s="263"/>
      <c r="E191" s="262"/>
      <c r="F191" s="262"/>
    </row>
    <row r="192" spans="1:6" s="351" customFormat="1" ht="15.75" x14ac:dyDescent="0.25">
      <c r="A192" s="304">
        <v>502865</v>
      </c>
      <c r="B192" s="303" t="s">
        <v>2543</v>
      </c>
      <c r="C192" s="305">
        <v>3.3800000000000003</v>
      </c>
      <c r="D192" s="263"/>
      <c r="E192" s="262"/>
      <c r="F192" s="262"/>
    </row>
    <row r="193" spans="1:6" s="351" customFormat="1" ht="15.75" x14ac:dyDescent="0.25">
      <c r="A193" s="302">
        <v>502866</v>
      </c>
      <c r="B193" s="301" t="s">
        <v>2542</v>
      </c>
      <c r="C193" s="371">
        <v>5.2</v>
      </c>
      <c r="D193" s="263"/>
      <c r="E193" s="262"/>
      <c r="F193" s="262"/>
    </row>
    <row r="194" spans="1:6" s="351" customFormat="1" ht="15.75" x14ac:dyDescent="0.25">
      <c r="A194" s="304">
        <v>502867</v>
      </c>
      <c r="B194" s="303" t="s">
        <v>2541</v>
      </c>
      <c r="C194" s="305">
        <v>7.15</v>
      </c>
      <c r="D194" s="263"/>
      <c r="E194" s="262"/>
      <c r="F194" s="262"/>
    </row>
    <row r="195" spans="1:6" s="351" customFormat="1" ht="15.75" x14ac:dyDescent="0.25">
      <c r="A195" s="323"/>
      <c r="B195" s="322" t="s">
        <v>2540</v>
      </c>
      <c r="C195" s="372" t="s">
        <v>2520</v>
      </c>
      <c r="D195" s="263"/>
      <c r="E195" s="262"/>
      <c r="F195" s="262"/>
    </row>
    <row r="196" spans="1:6" s="351" customFormat="1" ht="15.75" x14ac:dyDescent="0.25">
      <c r="A196" s="302">
        <v>502870</v>
      </c>
      <c r="B196" s="301" t="s">
        <v>2539</v>
      </c>
      <c r="C196" s="371">
        <v>1.4300000000000002</v>
      </c>
      <c r="D196" s="263"/>
      <c r="E196" s="262"/>
      <c r="F196" s="262"/>
    </row>
    <row r="197" spans="1:6" s="351" customFormat="1" ht="15.75" x14ac:dyDescent="0.25">
      <c r="A197" s="304">
        <v>502871</v>
      </c>
      <c r="B197" s="303" t="s">
        <v>2538</v>
      </c>
      <c r="C197" s="305">
        <v>1.9500000000000002</v>
      </c>
      <c r="D197" s="263"/>
      <c r="E197" s="262"/>
      <c r="F197" s="262"/>
    </row>
    <row r="198" spans="1:6" s="351" customFormat="1" ht="15.75" x14ac:dyDescent="0.25">
      <c r="A198" s="302">
        <v>502872</v>
      </c>
      <c r="B198" s="301" t="s">
        <v>2537</v>
      </c>
      <c r="C198" s="371">
        <v>1.9500000000000002</v>
      </c>
      <c r="D198" s="263"/>
      <c r="E198" s="262"/>
      <c r="F198" s="262"/>
    </row>
    <row r="199" spans="1:6" s="351" customFormat="1" ht="15.75" x14ac:dyDescent="0.25">
      <c r="A199" s="304">
        <v>502873</v>
      </c>
      <c r="B199" s="303" t="s">
        <v>2536</v>
      </c>
      <c r="C199" s="305">
        <v>2.8600000000000003</v>
      </c>
      <c r="D199" s="263"/>
      <c r="E199" s="262"/>
      <c r="F199" s="262"/>
    </row>
    <row r="200" spans="1:6" s="351" customFormat="1" ht="15.75" x14ac:dyDescent="0.25">
      <c r="A200" s="302">
        <v>502874</v>
      </c>
      <c r="B200" s="301" t="s">
        <v>2535</v>
      </c>
      <c r="C200" s="371">
        <v>3.77</v>
      </c>
      <c r="D200" s="263"/>
      <c r="E200" s="262"/>
      <c r="F200" s="262"/>
    </row>
    <row r="201" spans="1:6" s="351" customFormat="1" ht="15.75" x14ac:dyDescent="0.25">
      <c r="A201" s="304">
        <v>502875</v>
      </c>
      <c r="B201" s="303" t="s">
        <v>2534</v>
      </c>
      <c r="C201" s="305">
        <v>4.4850000000000003</v>
      </c>
      <c r="D201" s="263"/>
      <c r="E201" s="262"/>
      <c r="F201" s="262"/>
    </row>
    <row r="202" spans="1:6" s="351" customFormat="1" ht="15.75" x14ac:dyDescent="0.25">
      <c r="A202" s="302">
        <v>502876</v>
      </c>
      <c r="B202" s="301" t="s">
        <v>2533</v>
      </c>
      <c r="C202" s="371">
        <v>3.9000000000000004</v>
      </c>
      <c r="D202" s="263"/>
      <c r="E202" s="262"/>
      <c r="F202" s="262"/>
    </row>
    <row r="203" spans="1:6" s="351" customFormat="1" ht="15.75" x14ac:dyDescent="0.25">
      <c r="A203" s="304">
        <v>502877</v>
      </c>
      <c r="B203" s="303" t="s">
        <v>2532</v>
      </c>
      <c r="C203" s="305">
        <v>4.55</v>
      </c>
      <c r="D203" s="263"/>
      <c r="E203" s="262"/>
      <c r="F203" s="262"/>
    </row>
    <row r="204" spans="1:6" s="351" customFormat="1" ht="15.75" x14ac:dyDescent="0.25">
      <c r="A204" s="302">
        <v>502878</v>
      </c>
      <c r="B204" s="301" t="s">
        <v>2531</v>
      </c>
      <c r="C204" s="371">
        <v>13.65</v>
      </c>
      <c r="D204" s="263"/>
      <c r="E204" s="262"/>
      <c r="F204" s="262"/>
    </row>
    <row r="205" spans="1:6" s="351" customFormat="1" ht="15.75" x14ac:dyDescent="0.25">
      <c r="A205" s="304">
        <v>502879</v>
      </c>
      <c r="B205" s="303" t="s">
        <v>2530</v>
      </c>
      <c r="C205" s="305">
        <v>18.2</v>
      </c>
      <c r="D205" s="263"/>
      <c r="E205" s="262"/>
      <c r="F205" s="262"/>
    </row>
    <row r="206" spans="1:6" s="351" customFormat="1" ht="15.75" x14ac:dyDescent="0.25">
      <c r="A206" s="302">
        <v>502880</v>
      </c>
      <c r="B206" s="301" t="s">
        <v>2529</v>
      </c>
      <c r="C206" s="371">
        <v>17.55</v>
      </c>
      <c r="D206" s="263"/>
      <c r="E206" s="262"/>
      <c r="F206" s="262"/>
    </row>
    <row r="207" spans="1:6" s="351" customFormat="1" ht="15.75" x14ac:dyDescent="0.25">
      <c r="A207" s="304">
        <v>502881</v>
      </c>
      <c r="B207" s="303" t="s">
        <v>2528</v>
      </c>
      <c r="C207" s="305">
        <v>22.75</v>
      </c>
      <c r="D207" s="263"/>
      <c r="E207" s="262"/>
      <c r="F207" s="262"/>
    </row>
    <row r="208" spans="1:6" s="351" customFormat="1" ht="15.75" x14ac:dyDescent="0.25">
      <c r="A208" s="323"/>
      <c r="B208" s="322" t="s">
        <v>2527</v>
      </c>
      <c r="C208" s="370" t="s">
        <v>2520</v>
      </c>
      <c r="D208" s="263"/>
      <c r="E208" s="262"/>
      <c r="F208" s="262"/>
    </row>
    <row r="209" spans="1:6" s="351" customFormat="1" ht="15.75" x14ac:dyDescent="0.25">
      <c r="A209" s="369">
        <v>502985</v>
      </c>
      <c r="B209" s="330" t="s">
        <v>2526</v>
      </c>
      <c r="C209" s="368">
        <v>0.3</v>
      </c>
      <c r="D209" s="263"/>
      <c r="E209" s="262"/>
      <c r="F209" s="262"/>
    </row>
    <row r="210" spans="1:6" s="351" customFormat="1" ht="15.75" x14ac:dyDescent="0.25">
      <c r="A210" s="346">
        <v>502981</v>
      </c>
      <c r="B210" s="332" t="s">
        <v>2525</v>
      </c>
      <c r="C210" s="367">
        <v>0.34</v>
      </c>
      <c r="D210" s="263"/>
      <c r="E210" s="262"/>
      <c r="F210" s="262"/>
    </row>
    <row r="211" spans="1:6" s="351" customFormat="1" ht="15.75" x14ac:dyDescent="0.25">
      <c r="A211" s="353">
        <v>502982</v>
      </c>
      <c r="B211" s="352" t="s">
        <v>2524</v>
      </c>
      <c r="C211" s="366">
        <v>0.56999999999999995</v>
      </c>
      <c r="D211" s="263"/>
      <c r="E211" s="262"/>
      <c r="F211" s="262"/>
    </row>
    <row r="212" spans="1:6" s="351" customFormat="1" ht="15.75" x14ac:dyDescent="0.25">
      <c r="A212" s="346">
        <v>502983</v>
      </c>
      <c r="B212" s="332" t="s">
        <v>2523</v>
      </c>
      <c r="C212" s="367">
        <v>0.88</v>
      </c>
      <c r="D212" s="263"/>
      <c r="E212" s="262"/>
      <c r="F212" s="262"/>
    </row>
    <row r="213" spans="1:6" s="351" customFormat="1" ht="15.75" x14ac:dyDescent="0.25">
      <c r="A213" s="353">
        <v>502984</v>
      </c>
      <c r="B213" s="352" t="s">
        <v>2522</v>
      </c>
      <c r="C213" s="366">
        <v>1.64</v>
      </c>
      <c r="D213" s="263"/>
      <c r="E213" s="262"/>
      <c r="F213" s="262"/>
    </row>
    <row r="214" spans="1:6" s="351" customFormat="1" ht="15.75" x14ac:dyDescent="0.25">
      <c r="A214" s="323"/>
      <c r="B214" s="322" t="s">
        <v>2521</v>
      </c>
      <c r="C214" s="326" t="s">
        <v>2520</v>
      </c>
      <c r="D214" s="263"/>
      <c r="E214" s="262"/>
      <c r="F214" s="262"/>
    </row>
    <row r="215" spans="1:6" s="351" customFormat="1" ht="15.75" x14ac:dyDescent="0.25">
      <c r="A215" s="302">
        <v>502986</v>
      </c>
      <c r="B215" s="330" t="s">
        <v>2519</v>
      </c>
      <c r="C215" s="365">
        <v>0.56000000000000005</v>
      </c>
      <c r="D215" s="263"/>
      <c r="E215" s="262"/>
      <c r="F215" s="262"/>
    </row>
    <row r="216" spans="1:6" s="351" customFormat="1" ht="15.75" x14ac:dyDescent="0.25">
      <c r="A216" s="304">
        <v>502987</v>
      </c>
      <c r="B216" s="328" t="s">
        <v>2518</v>
      </c>
      <c r="C216" s="364">
        <v>0.64</v>
      </c>
      <c r="D216" s="263"/>
      <c r="E216" s="262"/>
      <c r="F216" s="262"/>
    </row>
    <row r="217" spans="1:6" s="351" customFormat="1" ht="15.75" x14ac:dyDescent="0.25">
      <c r="A217" s="302">
        <v>502988</v>
      </c>
      <c r="B217" s="330" t="s">
        <v>2517</v>
      </c>
      <c r="C217" s="365">
        <v>0.95</v>
      </c>
      <c r="D217" s="263"/>
      <c r="E217" s="262"/>
      <c r="F217" s="262"/>
    </row>
    <row r="218" spans="1:6" s="351" customFormat="1" ht="15.75" x14ac:dyDescent="0.25">
      <c r="A218" s="304">
        <v>502989</v>
      </c>
      <c r="B218" s="328" t="s">
        <v>2516</v>
      </c>
      <c r="C218" s="364">
        <v>1.73</v>
      </c>
      <c r="D218" s="263"/>
      <c r="E218" s="262"/>
      <c r="F218" s="262"/>
    </row>
    <row r="219" spans="1:6" s="351" customFormat="1" ht="20.25" customHeight="1" x14ac:dyDescent="0.25">
      <c r="A219" s="323"/>
      <c r="B219" s="363" t="s">
        <v>2515</v>
      </c>
      <c r="C219" s="326" t="s">
        <v>2503</v>
      </c>
      <c r="D219" s="263"/>
      <c r="E219" s="262"/>
      <c r="F219" s="262"/>
    </row>
    <row r="220" spans="1:6" s="351" customFormat="1" ht="15.75" customHeight="1" x14ac:dyDescent="0.25">
      <c r="A220" s="302">
        <v>502390</v>
      </c>
      <c r="B220" s="314" t="s">
        <v>2514</v>
      </c>
      <c r="C220" s="329">
        <v>4.9399999999999995</v>
      </c>
      <c r="D220" s="263"/>
      <c r="E220" s="262"/>
      <c r="F220" s="262"/>
    </row>
    <row r="221" spans="1:6" s="351" customFormat="1" ht="16.5" customHeight="1" x14ac:dyDescent="0.25">
      <c r="A221" s="304">
        <v>502391</v>
      </c>
      <c r="B221" s="311" t="s">
        <v>2513</v>
      </c>
      <c r="C221" s="327">
        <v>5.2</v>
      </c>
      <c r="D221" s="263"/>
      <c r="E221" s="262"/>
      <c r="F221" s="262"/>
    </row>
    <row r="222" spans="1:6" s="351" customFormat="1" ht="16.5" customHeight="1" x14ac:dyDescent="0.25">
      <c r="A222" s="302">
        <v>502392</v>
      </c>
      <c r="B222" s="314" t="s">
        <v>2512</v>
      </c>
      <c r="C222" s="329">
        <v>6.63</v>
      </c>
      <c r="D222" s="263"/>
      <c r="E222" s="262"/>
      <c r="F222" s="262"/>
    </row>
    <row r="223" spans="1:6" s="351" customFormat="1" ht="17.25" customHeight="1" x14ac:dyDescent="0.25">
      <c r="A223" s="304">
        <v>502393</v>
      </c>
      <c r="B223" s="311" t="s">
        <v>2511</v>
      </c>
      <c r="C223" s="327">
        <v>10.53</v>
      </c>
      <c r="D223" s="263"/>
      <c r="E223" s="262"/>
      <c r="F223" s="262"/>
    </row>
    <row r="224" spans="1:6" s="351" customFormat="1" ht="15.75" x14ac:dyDescent="0.25">
      <c r="A224" s="323"/>
      <c r="B224" s="322" t="s">
        <v>2510</v>
      </c>
      <c r="C224" s="326" t="s">
        <v>2503</v>
      </c>
      <c r="D224" s="263"/>
      <c r="E224" s="262"/>
      <c r="F224" s="262"/>
    </row>
    <row r="225" spans="1:6" s="351" customFormat="1" ht="15.75" x14ac:dyDescent="0.25">
      <c r="A225" s="302">
        <v>502395</v>
      </c>
      <c r="B225" s="333" t="s">
        <v>2509</v>
      </c>
      <c r="C225" s="291">
        <v>1.4300000000000002</v>
      </c>
      <c r="D225" s="263"/>
      <c r="E225" s="262"/>
      <c r="F225" s="262"/>
    </row>
    <row r="226" spans="1:6" s="351" customFormat="1" ht="15.75" x14ac:dyDescent="0.25">
      <c r="A226" s="304">
        <v>502396</v>
      </c>
      <c r="B226" s="334" t="s">
        <v>2508</v>
      </c>
      <c r="C226" s="305">
        <v>1.7939999999999998</v>
      </c>
      <c r="D226" s="263"/>
      <c r="E226" s="262"/>
      <c r="F226" s="262"/>
    </row>
    <row r="227" spans="1:6" s="351" customFormat="1" ht="15.75" x14ac:dyDescent="0.25">
      <c r="A227" s="302">
        <v>502397</v>
      </c>
      <c r="B227" s="333" t="s">
        <v>2507</v>
      </c>
      <c r="C227" s="291">
        <v>2.964</v>
      </c>
      <c r="D227" s="263"/>
      <c r="E227" s="262"/>
      <c r="F227" s="262"/>
    </row>
    <row r="228" spans="1:6" s="351" customFormat="1" ht="15.75" x14ac:dyDescent="0.25">
      <c r="A228" s="304">
        <v>502398</v>
      </c>
      <c r="B228" s="334" t="s">
        <v>2506</v>
      </c>
      <c r="C228" s="305">
        <v>3.9000000000000004</v>
      </c>
      <c r="D228" s="263"/>
      <c r="E228" s="262"/>
      <c r="F228" s="262"/>
    </row>
    <row r="229" spans="1:6" s="351" customFormat="1" ht="15.75" x14ac:dyDescent="0.25">
      <c r="A229" s="302">
        <v>502399</v>
      </c>
      <c r="B229" s="333" t="s">
        <v>2505</v>
      </c>
      <c r="C229" s="291">
        <v>5.07</v>
      </c>
      <c r="D229" s="263"/>
      <c r="E229" s="262"/>
      <c r="F229" s="262"/>
    </row>
    <row r="230" spans="1:6" s="351" customFormat="1" ht="15.75" x14ac:dyDescent="0.25">
      <c r="A230" s="323"/>
      <c r="B230" s="322" t="s">
        <v>2504</v>
      </c>
      <c r="C230" s="326" t="s">
        <v>2503</v>
      </c>
      <c r="D230" s="263"/>
      <c r="E230" s="262"/>
      <c r="F230" s="262"/>
    </row>
    <row r="231" spans="1:6" s="351" customFormat="1" ht="15.75" x14ac:dyDescent="0.25">
      <c r="A231" s="302">
        <v>502400</v>
      </c>
      <c r="B231" s="333" t="s">
        <v>2502</v>
      </c>
      <c r="C231" s="329">
        <v>1.4300000000000002</v>
      </c>
      <c r="D231" s="263"/>
      <c r="E231" s="262"/>
      <c r="F231" s="262"/>
    </row>
    <row r="232" spans="1:6" s="351" customFormat="1" ht="15.75" x14ac:dyDescent="0.25">
      <c r="A232" s="304">
        <v>502401</v>
      </c>
      <c r="B232" s="334" t="s">
        <v>2501</v>
      </c>
      <c r="C232" s="327">
        <v>1.6900000000000002</v>
      </c>
      <c r="D232" s="263"/>
      <c r="E232" s="262"/>
      <c r="F232" s="262"/>
    </row>
    <row r="233" spans="1:6" s="351" customFormat="1" ht="15.75" x14ac:dyDescent="0.25">
      <c r="A233" s="302">
        <v>502402</v>
      </c>
      <c r="B233" s="333" t="s">
        <v>2500</v>
      </c>
      <c r="C233" s="329">
        <v>2.08</v>
      </c>
      <c r="D233" s="263"/>
      <c r="E233" s="262"/>
      <c r="F233" s="262"/>
    </row>
    <row r="234" spans="1:6" s="351" customFormat="1" ht="15.75" x14ac:dyDescent="0.25">
      <c r="A234" s="304">
        <v>502403</v>
      </c>
      <c r="B234" s="334" t="s">
        <v>2499</v>
      </c>
      <c r="C234" s="327">
        <v>2.4699999999999998</v>
      </c>
      <c r="D234" s="263"/>
      <c r="E234" s="262"/>
      <c r="F234" s="262"/>
    </row>
    <row r="235" spans="1:6" s="351" customFormat="1" ht="15.75" x14ac:dyDescent="0.25">
      <c r="A235" s="302">
        <v>502405</v>
      </c>
      <c r="B235" s="333" t="s">
        <v>2498</v>
      </c>
      <c r="C235" s="329">
        <v>4.16</v>
      </c>
      <c r="D235" s="263"/>
      <c r="E235" s="262"/>
      <c r="F235" s="262"/>
    </row>
    <row r="236" spans="1:6" s="351" customFormat="1" ht="28.5" x14ac:dyDescent="0.25">
      <c r="A236" s="304">
        <v>502406</v>
      </c>
      <c r="B236" s="334" t="s">
        <v>2497</v>
      </c>
      <c r="C236" s="327">
        <v>5.2</v>
      </c>
      <c r="D236" s="263"/>
      <c r="E236" s="262"/>
      <c r="F236" s="262"/>
    </row>
    <row r="237" spans="1:6" s="351" customFormat="1" ht="15.75" x14ac:dyDescent="0.25">
      <c r="A237" s="362"/>
      <c r="B237" s="361" t="s">
        <v>2496</v>
      </c>
      <c r="C237" s="360" t="s">
        <v>2249</v>
      </c>
      <c r="D237" s="263"/>
      <c r="E237" s="262"/>
      <c r="F237" s="262"/>
    </row>
    <row r="238" spans="1:6" s="351" customFormat="1" ht="15.75" x14ac:dyDescent="0.2">
      <c r="A238" s="357">
        <v>501070</v>
      </c>
      <c r="B238" s="356" t="s">
        <v>2495</v>
      </c>
      <c r="C238" s="349">
        <v>0.16</v>
      </c>
      <c r="D238" s="263"/>
      <c r="E238" s="262"/>
      <c r="F238" s="262"/>
    </row>
    <row r="239" spans="1:6" s="351" customFormat="1" ht="15.75" x14ac:dyDescent="0.2">
      <c r="A239" s="359">
        <v>501071</v>
      </c>
      <c r="B239" s="358" t="s">
        <v>2494</v>
      </c>
      <c r="C239" s="288">
        <v>0.21</v>
      </c>
      <c r="D239" s="263"/>
      <c r="E239" s="262"/>
      <c r="F239" s="262"/>
    </row>
    <row r="240" spans="1:6" s="351" customFormat="1" ht="15.75" x14ac:dyDescent="0.2">
      <c r="A240" s="357">
        <v>501072</v>
      </c>
      <c r="B240" s="356" t="s">
        <v>2493</v>
      </c>
      <c r="C240" s="349">
        <v>0.32</v>
      </c>
      <c r="D240" s="263"/>
      <c r="E240" s="262"/>
      <c r="F240" s="262"/>
    </row>
    <row r="241" spans="1:6" s="351" customFormat="1" ht="15.75" x14ac:dyDescent="0.25">
      <c r="A241" s="323"/>
      <c r="B241" s="322" t="s">
        <v>2492</v>
      </c>
      <c r="C241" s="326" t="s">
        <v>2249</v>
      </c>
      <c r="D241" s="262"/>
      <c r="E241" s="262"/>
      <c r="F241" s="262"/>
    </row>
    <row r="242" spans="1:6" s="351" customFormat="1" ht="15.75" x14ac:dyDescent="0.25">
      <c r="A242" s="302">
        <v>502890</v>
      </c>
      <c r="B242" s="330" t="s">
        <v>2491</v>
      </c>
      <c r="C242" s="291">
        <v>0.41599999999999998</v>
      </c>
      <c r="D242" s="263"/>
      <c r="E242" s="262"/>
      <c r="F242" s="262"/>
    </row>
    <row r="243" spans="1:6" s="351" customFormat="1" ht="15.75" x14ac:dyDescent="0.25">
      <c r="A243" s="304">
        <v>502891</v>
      </c>
      <c r="B243" s="328" t="s">
        <v>2490</v>
      </c>
      <c r="C243" s="305">
        <v>0.52</v>
      </c>
      <c r="D243" s="263"/>
      <c r="E243" s="262"/>
      <c r="F243" s="262"/>
    </row>
    <row r="244" spans="1:6" s="351" customFormat="1" ht="15.75" x14ac:dyDescent="0.25">
      <c r="A244" s="302">
        <v>502892</v>
      </c>
      <c r="B244" s="330" t="s">
        <v>2489</v>
      </c>
      <c r="C244" s="291">
        <v>0.624</v>
      </c>
      <c r="D244" s="263"/>
      <c r="E244" s="262"/>
      <c r="F244" s="262"/>
    </row>
    <row r="245" spans="1:6" s="351" customFormat="1" ht="15.75" x14ac:dyDescent="0.25">
      <c r="A245" s="304">
        <v>502893</v>
      </c>
      <c r="B245" s="328" t="s">
        <v>2488</v>
      </c>
      <c r="C245" s="305">
        <v>0.85</v>
      </c>
      <c r="D245" s="263"/>
      <c r="E245" s="262"/>
      <c r="F245" s="262"/>
    </row>
    <row r="246" spans="1:6" s="351" customFormat="1" ht="15.75" x14ac:dyDescent="0.25">
      <c r="A246" s="323"/>
      <c r="B246" s="322" t="s">
        <v>2487</v>
      </c>
      <c r="C246" s="326" t="s">
        <v>2249</v>
      </c>
      <c r="D246" s="263"/>
      <c r="E246" s="262"/>
      <c r="F246" s="262"/>
    </row>
    <row r="247" spans="1:6" s="351" customFormat="1" ht="15.75" x14ac:dyDescent="0.25">
      <c r="A247" s="302">
        <v>502900</v>
      </c>
      <c r="B247" s="330" t="s">
        <v>2486</v>
      </c>
      <c r="C247" s="291">
        <v>0.3211</v>
      </c>
      <c r="D247" s="263"/>
      <c r="E247" s="262"/>
      <c r="F247" s="262"/>
    </row>
    <row r="248" spans="1:6" s="351" customFormat="1" ht="15.75" x14ac:dyDescent="0.25">
      <c r="A248" s="304">
        <v>502901</v>
      </c>
      <c r="B248" s="328" t="s">
        <v>2485</v>
      </c>
      <c r="C248" s="305">
        <v>0.43290000000000006</v>
      </c>
      <c r="D248" s="263"/>
      <c r="E248" s="262"/>
      <c r="F248" s="262"/>
    </row>
    <row r="249" spans="1:6" s="351" customFormat="1" ht="15.75" x14ac:dyDescent="0.25">
      <c r="A249" s="302">
        <v>502902</v>
      </c>
      <c r="B249" s="330" t="s">
        <v>2484</v>
      </c>
      <c r="C249" s="291">
        <v>0.49400000000000005</v>
      </c>
      <c r="D249" s="263"/>
      <c r="E249" s="262"/>
      <c r="F249" s="262"/>
    </row>
    <row r="250" spans="1:6" s="351" customFormat="1" ht="15.75" x14ac:dyDescent="0.25">
      <c r="A250" s="304">
        <v>502903</v>
      </c>
      <c r="B250" s="328" t="s">
        <v>2483</v>
      </c>
      <c r="C250" s="305">
        <v>0.53039999999999998</v>
      </c>
      <c r="D250" s="263"/>
      <c r="E250" s="262"/>
      <c r="F250" s="262"/>
    </row>
    <row r="251" spans="1:6" s="351" customFormat="1" ht="15.75" x14ac:dyDescent="0.25">
      <c r="A251" s="302">
        <v>502905</v>
      </c>
      <c r="B251" s="330" t="s">
        <v>2482</v>
      </c>
      <c r="C251" s="291">
        <v>0.64219999999999999</v>
      </c>
      <c r="D251" s="263"/>
      <c r="E251" s="262"/>
      <c r="F251" s="262"/>
    </row>
    <row r="252" spans="1:6" s="351" customFormat="1" ht="15.75" x14ac:dyDescent="0.25">
      <c r="A252" s="304">
        <v>502906</v>
      </c>
      <c r="B252" s="328" t="s">
        <v>2481</v>
      </c>
      <c r="C252" s="305">
        <v>0.754</v>
      </c>
      <c r="D252" s="263"/>
      <c r="E252" s="262"/>
      <c r="F252" s="262"/>
    </row>
    <row r="253" spans="1:6" s="351" customFormat="1" ht="15.75" x14ac:dyDescent="0.25">
      <c r="A253" s="302">
        <v>502907</v>
      </c>
      <c r="B253" s="330" t="s">
        <v>2480</v>
      </c>
      <c r="C253" s="291">
        <v>0.86450000000000005</v>
      </c>
      <c r="D253" s="263"/>
      <c r="E253" s="262"/>
      <c r="F253" s="262"/>
    </row>
    <row r="254" spans="1:6" s="351" customFormat="1" ht="15.75" x14ac:dyDescent="0.25">
      <c r="A254" s="304">
        <v>502911</v>
      </c>
      <c r="B254" s="328" t="s">
        <v>2479</v>
      </c>
      <c r="C254" s="305">
        <v>1.1114999999999999</v>
      </c>
      <c r="D254" s="263"/>
      <c r="E254" s="262"/>
      <c r="F254" s="262"/>
    </row>
    <row r="255" spans="1:6" s="351" customFormat="1" ht="15.75" x14ac:dyDescent="0.25">
      <c r="A255" s="302">
        <v>502920</v>
      </c>
      <c r="B255" s="330" t="s">
        <v>2478</v>
      </c>
      <c r="C255" s="291">
        <v>0.53300000000000003</v>
      </c>
      <c r="D255" s="263"/>
      <c r="E255" s="262"/>
      <c r="F255" s="262"/>
    </row>
    <row r="256" spans="1:6" s="351" customFormat="1" ht="15.75" x14ac:dyDescent="0.25">
      <c r="A256" s="304">
        <v>502922</v>
      </c>
      <c r="B256" s="328" t="s">
        <v>2477</v>
      </c>
      <c r="C256" s="305">
        <v>0.61749999999999994</v>
      </c>
      <c r="D256" s="263"/>
      <c r="E256" s="262"/>
      <c r="F256" s="262"/>
    </row>
    <row r="257" spans="1:6" s="351" customFormat="1" ht="15.75" x14ac:dyDescent="0.25">
      <c r="A257" s="302">
        <v>502924</v>
      </c>
      <c r="B257" s="330" t="s">
        <v>2476</v>
      </c>
      <c r="C257" s="291">
        <v>0.80600000000000005</v>
      </c>
      <c r="D257" s="263"/>
      <c r="E257" s="262"/>
      <c r="F257" s="262"/>
    </row>
    <row r="258" spans="1:6" s="351" customFormat="1" ht="15.75" x14ac:dyDescent="0.25">
      <c r="A258" s="304">
        <v>502925</v>
      </c>
      <c r="B258" s="328" t="s">
        <v>2475</v>
      </c>
      <c r="C258" s="305">
        <v>0.92299999999999993</v>
      </c>
      <c r="D258" s="263"/>
      <c r="E258" s="262"/>
      <c r="F258" s="262"/>
    </row>
    <row r="259" spans="1:6" s="351" customFormat="1" ht="15.75" x14ac:dyDescent="0.25">
      <c r="A259" s="302">
        <v>502926</v>
      </c>
      <c r="B259" s="330" t="s">
        <v>2474</v>
      </c>
      <c r="C259" s="291">
        <v>1.0530000000000002</v>
      </c>
      <c r="D259" s="263"/>
      <c r="E259" s="262"/>
      <c r="F259" s="262"/>
    </row>
    <row r="260" spans="1:6" s="351" customFormat="1" ht="15.75" x14ac:dyDescent="0.25">
      <c r="A260" s="304">
        <v>502929</v>
      </c>
      <c r="B260" s="328" t="s">
        <v>2473</v>
      </c>
      <c r="C260" s="305">
        <v>1.2349999999999999</v>
      </c>
      <c r="D260" s="263"/>
      <c r="E260" s="262"/>
      <c r="F260" s="262"/>
    </row>
    <row r="261" spans="1:6" s="351" customFormat="1" ht="15.75" x14ac:dyDescent="0.25">
      <c r="A261" s="302">
        <v>502932</v>
      </c>
      <c r="B261" s="330" t="s">
        <v>2472</v>
      </c>
      <c r="C261" s="291">
        <v>1.508</v>
      </c>
      <c r="D261" s="263"/>
      <c r="E261" s="262"/>
      <c r="F261" s="262"/>
    </row>
    <row r="262" spans="1:6" s="351" customFormat="1" ht="15.75" x14ac:dyDescent="0.25">
      <c r="A262" s="304">
        <v>502942</v>
      </c>
      <c r="B262" s="328" t="s">
        <v>2471</v>
      </c>
      <c r="C262" s="305">
        <v>1.4040000000000001</v>
      </c>
      <c r="D262" s="263"/>
      <c r="E262" s="262"/>
      <c r="F262" s="262"/>
    </row>
    <row r="263" spans="1:6" s="351" customFormat="1" ht="15.75" x14ac:dyDescent="0.25">
      <c r="A263" s="302">
        <v>502945</v>
      </c>
      <c r="B263" s="330" t="s">
        <v>2470</v>
      </c>
      <c r="C263" s="291">
        <v>2.08</v>
      </c>
      <c r="D263" s="263"/>
      <c r="E263" s="262"/>
      <c r="F263" s="262"/>
    </row>
    <row r="264" spans="1:6" s="351" customFormat="1" ht="15.75" x14ac:dyDescent="0.25">
      <c r="A264" s="304">
        <v>502950</v>
      </c>
      <c r="B264" s="328" t="s">
        <v>2469</v>
      </c>
      <c r="C264" s="305">
        <v>1.4170000000000003</v>
      </c>
      <c r="D264" s="263"/>
      <c r="E264" s="262"/>
      <c r="F264" s="262"/>
    </row>
    <row r="265" spans="1:6" s="351" customFormat="1" ht="15.75" x14ac:dyDescent="0.25">
      <c r="A265" s="302">
        <v>502953</v>
      </c>
      <c r="B265" s="330" t="s">
        <v>2468</v>
      </c>
      <c r="C265" s="291">
        <v>1.9760000000000002</v>
      </c>
      <c r="D265" s="263"/>
      <c r="E265" s="262"/>
      <c r="F265" s="262"/>
    </row>
    <row r="266" spans="1:6" s="351" customFormat="1" ht="15.75" x14ac:dyDescent="0.25">
      <c r="A266" s="304">
        <v>502958</v>
      </c>
      <c r="B266" s="328" t="s">
        <v>2467</v>
      </c>
      <c r="C266" s="305">
        <v>2.899</v>
      </c>
      <c r="D266" s="263"/>
      <c r="E266" s="262"/>
      <c r="F266" s="262"/>
    </row>
    <row r="267" spans="1:6" s="351" customFormat="1" ht="15.75" x14ac:dyDescent="0.25">
      <c r="A267" s="323"/>
      <c r="B267" s="322" t="s">
        <v>2466</v>
      </c>
      <c r="C267" s="326" t="s">
        <v>2249</v>
      </c>
      <c r="D267" s="263"/>
      <c r="E267" s="262"/>
      <c r="F267" s="262"/>
    </row>
    <row r="268" spans="1:6" s="351" customFormat="1" ht="15.75" x14ac:dyDescent="0.25">
      <c r="A268" s="302">
        <v>502960</v>
      </c>
      <c r="B268" s="330" t="s">
        <v>2465</v>
      </c>
      <c r="C268" s="329">
        <v>5.33</v>
      </c>
      <c r="D268" s="263"/>
      <c r="E268" s="262"/>
      <c r="F268" s="262"/>
    </row>
    <row r="269" spans="1:6" s="351" customFormat="1" ht="15.75" x14ac:dyDescent="0.25">
      <c r="A269" s="304">
        <v>502961</v>
      </c>
      <c r="B269" s="328" t="s">
        <v>2464</v>
      </c>
      <c r="C269" s="327">
        <v>10.4</v>
      </c>
      <c r="D269" s="263"/>
      <c r="E269" s="262"/>
      <c r="F269" s="262"/>
    </row>
    <row r="270" spans="1:6" s="351" customFormat="1" ht="15.75" x14ac:dyDescent="0.25">
      <c r="A270" s="302">
        <v>502962</v>
      </c>
      <c r="B270" s="330" t="s">
        <v>2463</v>
      </c>
      <c r="C270" s="329">
        <v>10.4</v>
      </c>
      <c r="D270" s="263"/>
      <c r="E270" s="262"/>
      <c r="F270" s="262"/>
    </row>
    <row r="271" spans="1:6" s="351" customFormat="1" ht="15.75" x14ac:dyDescent="0.25">
      <c r="A271" s="304">
        <v>502963</v>
      </c>
      <c r="B271" s="328" t="s">
        <v>2462</v>
      </c>
      <c r="C271" s="327">
        <v>19.63</v>
      </c>
      <c r="D271" s="263"/>
      <c r="E271" s="262"/>
      <c r="F271" s="262"/>
    </row>
    <row r="272" spans="1:6" s="351" customFormat="1" ht="15.75" x14ac:dyDescent="0.25">
      <c r="A272" s="302">
        <v>502965</v>
      </c>
      <c r="B272" s="330" t="s">
        <v>2461</v>
      </c>
      <c r="C272" s="329">
        <v>16.25</v>
      </c>
      <c r="D272" s="263"/>
      <c r="E272" s="262"/>
      <c r="F272" s="262"/>
    </row>
    <row r="273" spans="1:6" s="351" customFormat="1" ht="15.75" x14ac:dyDescent="0.25">
      <c r="A273" s="323"/>
      <c r="B273" s="322" t="s">
        <v>2460</v>
      </c>
      <c r="C273" s="326" t="s">
        <v>2249</v>
      </c>
      <c r="D273" s="263"/>
      <c r="E273" s="262"/>
      <c r="F273" s="262"/>
    </row>
    <row r="274" spans="1:6" s="351" customFormat="1" ht="15.75" x14ac:dyDescent="0.25">
      <c r="A274" s="302">
        <v>502771</v>
      </c>
      <c r="B274" s="330" t="s">
        <v>2459</v>
      </c>
      <c r="C274" s="291">
        <v>0.61099999999999999</v>
      </c>
      <c r="D274" s="263"/>
      <c r="E274" s="262"/>
      <c r="F274" s="262"/>
    </row>
    <row r="275" spans="1:6" s="351" customFormat="1" ht="15.75" x14ac:dyDescent="0.25">
      <c r="A275" s="304">
        <v>502772</v>
      </c>
      <c r="B275" s="328" t="s">
        <v>2458</v>
      </c>
      <c r="C275" s="305">
        <v>0.72800000000000009</v>
      </c>
      <c r="D275" s="263"/>
      <c r="E275" s="262"/>
      <c r="F275" s="262"/>
    </row>
    <row r="276" spans="1:6" s="351" customFormat="1" ht="15.75" x14ac:dyDescent="0.25">
      <c r="A276" s="302">
        <v>502773</v>
      </c>
      <c r="B276" s="330" t="s">
        <v>2457</v>
      </c>
      <c r="C276" s="291">
        <v>0.8580000000000001</v>
      </c>
      <c r="D276" s="263"/>
      <c r="E276" s="262"/>
      <c r="F276" s="262"/>
    </row>
    <row r="277" spans="1:6" s="351" customFormat="1" ht="15.75" x14ac:dyDescent="0.25">
      <c r="A277" s="304">
        <v>502775</v>
      </c>
      <c r="B277" s="328" t="s">
        <v>2456</v>
      </c>
      <c r="C277" s="305">
        <v>1.04</v>
      </c>
      <c r="D277" s="263"/>
      <c r="E277" s="262"/>
      <c r="F277" s="262"/>
    </row>
    <row r="278" spans="1:6" s="351" customFormat="1" ht="15.75" x14ac:dyDescent="0.25">
      <c r="A278" s="323"/>
      <c r="B278" s="322" t="s">
        <v>2455</v>
      </c>
      <c r="C278" s="326" t="s">
        <v>2249</v>
      </c>
      <c r="D278" s="263"/>
      <c r="E278" s="262"/>
      <c r="F278" s="262"/>
    </row>
    <row r="279" spans="1:6" s="351" customFormat="1" ht="15.75" x14ac:dyDescent="0.25">
      <c r="A279" s="302">
        <v>502955</v>
      </c>
      <c r="B279" s="330" t="s">
        <v>2454</v>
      </c>
      <c r="C279" s="291">
        <v>0.12350000000000001</v>
      </c>
      <c r="D279" s="263"/>
      <c r="E279" s="262"/>
      <c r="F279" s="262"/>
    </row>
    <row r="280" spans="1:6" s="351" customFormat="1" ht="15.75" x14ac:dyDescent="0.25">
      <c r="A280" s="304">
        <v>502956</v>
      </c>
      <c r="B280" s="328" t="s">
        <v>2453</v>
      </c>
      <c r="C280" s="305">
        <v>5.5899999999999998E-2</v>
      </c>
      <c r="D280" s="263"/>
      <c r="E280" s="262"/>
      <c r="F280" s="262"/>
    </row>
    <row r="281" spans="1:6" s="351" customFormat="1" ht="15.75" x14ac:dyDescent="0.25">
      <c r="A281" s="302">
        <v>502957</v>
      </c>
      <c r="B281" s="330" t="s">
        <v>2452</v>
      </c>
      <c r="C281" s="291">
        <v>5.5899999999999998E-2</v>
      </c>
      <c r="D281" s="263"/>
      <c r="E281" s="262"/>
      <c r="F281" s="262"/>
    </row>
    <row r="282" spans="1:6" s="351" customFormat="1" ht="15.75" x14ac:dyDescent="0.25">
      <c r="A282" s="323"/>
      <c r="B282" s="322" t="s">
        <v>2451</v>
      </c>
      <c r="C282" s="326" t="s">
        <v>2249</v>
      </c>
      <c r="D282" s="263"/>
      <c r="E282" s="262"/>
      <c r="F282" s="262"/>
    </row>
    <row r="283" spans="1:6" s="351" customFormat="1" ht="15.75" x14ac:dyDescent="0.25">
      <c r="A283" s="302">
        <v>502970</v>
      </c>
      <c r="B283" s="330" t="s">
        <v>2450</v>
      </c>
      <c r="C283" s="291">
        <v>3.8350000000000004</v>
      </c>
      <c r="D283" s="263"/>
      <c r="E283" s="262"/>
      <c r="F283" s="262"/>
    </row>
    <row r="284" spans="1:6" s="351" customFormat="1" ht="15.75" x14ac:dyDescent="0.25">
      <c r="A284" s="304">
        <v>502971</v>
      </c>
      <c r="B284" s="328" t="s">
        <v>2449</v>
      </c>
      <c r="C284" s="305">
        <v>4.4850000000000003</v>
      </c>
      <c r="D284" s="263"/>
      <c r="E284" s="262"/>
      <c r="F284" s="262"/>
    </row>
    <row r="285" spans="1:6" s="351" customFormat="1" ht="15.75" x14ac:dyDescent="0.25">
      <c r="A285" s="302">
        <v>502972</v>
      </c>
      <c r="B285" s="330" t="s">
        <v>2448</v>
      </c>
      <c r="C285" s="291">
        <v>5.7200000000000006</v>
      </c>
      <c r="D285" s="263"/>
      <c r="E285" s="262"/>
      <c r="F285" s="262"/>
    </row>
    <row r="286" spans="1:6" s="351" customFormat="1" ht="15.75" x14ac:dyDescent="0.25">
      <c r="A286" s="304">
        <v>502973</v>
      </c>
      <c r="B286" s="328" t="s">
        <v>2447</v>
      </c>
      <c r="C286" s="305">
        <v>6.63</v>
      </c>
      <c r="D286" s="263"/>
      <c r="E286" s="262"/>
      <c r="F286" s="262"/>
    </row>
    <row r="287" spans="1:6" s="351" customFormat="1" ht="15.75" x14ac:dyDescent="0.25">
      <c r="A287" s="302">
        <v>502974</v>
      </c>
      <c r="B287" s="330" t="s">
        <v>2446</v>
      </c>
      <c r="C287" s="291">
        <v>8.7100000000000009</v>
      </c>
      <c r="D287" s="263"/>
      <c r="E287" s="262"/>
      <c r="F287" s="262"/>
    </row>
    <row r="288" spans="1:6" s="351" customFormat="1" ht="15.75" x14ac:dyDescent="0.25">
      <c r="A288" s="304">
        <v>502975</v>
      </c>
      <c r="B288" s="328" t="s">
        <v>2445</v>
      </c>
      <c r="C288" s="305">
        <v>10.66</v>
      </c>
      <c r="D288" s="263"/>
      <c r="E288" s="262"/>
      <c r="F288" s="262"/>
    </row>
    <row r="289" spans="1:6" s="351" customFormat="1" ht="15.75" x14ac:dyDescent="0.25">
      <c r="A289" s="323"/>
      <c r="B289" s="322" t="s">
        <v>2444</v>
      </c>
      <c r="C289" s="326" t="s">
        <v>2249</v>
      </c>
      <c r="D289" s="263"/>
      <c r="E289" s="262"/>
      <c r="F289" s="262"/>
    </row>
    <row r="290" spans="1:6" s="351" customFormat="1" ht="15.75" x14ac:dyDescent="0.25">
      <c r="A290" s="302">
        <v>502995</v>
      </c>
      <c r="B290" s="330" t="s">
        <v>2443</v>
      </c>
      <c r="C290" s="291">
        <v>0.44200000000000006</v>
      </c>
      <c r="D290" s="263"/>
      <c r="E290" s="262"/>
      <c r="F290" s="262"/>
    </row>
    <row r="291" spans="1:6" s="351" customFormat="1" ht="15.75" x14ac:dyDescent="0.25">
      <c r="A291" s="304">
        <v>502996</v>
      </c>
      <c r="B291" s="328" t="s">
        <v>2442</v>
      </c>
      <c r="C291" s="305">
        <v>0.58500000000000008</v>
      </c>
      <c r="D291" s="263"/>
      <c r="E291" s="262"/>
      <c r="F291" s="262"/>
    </row>
    <row r="292" spans="1:6" s="351" customFormat="1" ht="15.75" x14ac:dyDescent="0.25">
      <c r="A292" s="302">
        <v>502997</v>
      </c>
      <c r="B292" s="330" t="s">
        <v>2441</v>
      </c>
      <c r="C292" s="291">
        <v>0.74099999999999999</v>
      </c>
      <c r="D292" s="263"/>
      <c r="E292" s="262"/>
      <c r="F292" s="262"/>
    </row>
    <row r="293" spans="1:6" s="351" customFormat="1" ht="15.75" x14ac:dyDescent="0.25">
      <c r="A293" s="304">
        <v>502998</v>
      </c>
      <c r="B293" s="328" t="s">
        <v>2440</v>
      </c>
      <c r="C293" s="305">
        <v>0.92299999999999993</v>
      </c>
      <c r="D293" s="263"/>
      <c r="E293" s="262"/>
      <c r="F293" s="262"/>
    </row>
    <row r="294" spans="1:6" s="351" customFormat="1" ht="15.75" x14ac:dyDescent="0.25">
      <c r="A294" s="302">
        <v>502999</v>
      </c>
      <c r="B294" s="330" t="s">
        <v>2439</v>
      </c>
      <c r="C294" s="291">
        <v>1.1180000000000001</v>
      </c>
      <c r="D294" s="263"/>
      <c r="E294" s="262"/>
      <c r="F294" s="262"/>
    </row>
    <row r="295" spans="1:6" s="351" customFormat="1" ht="15.75" x14ac:dyDescent="0.25">
      <c r="A295" s="323"/>
      <c r="B295" s="322" t="s">
        <v>2438</v>
      </c>
      <c r="C295" s="326" t="s">
        <v>2249</v>
      </c>
      <c r="D295" s="263"/>
      <c r="E295" s="262"/>
      <c r="F295" s="262"/>
    </row>
    <row r="296" spans="1:6" s="351" customFormat="1" ht="15.75" x14ac:dyDescent="0.25">
      <c r="A296" s="302">
        <v>502976</v>
      </c>
      <c r="B296" s="330" t="s">
        <v>2437</v>
      </c>
      <c r="C296" s="291">
        <v>0.43</v>
      </c>
      <c r="D296" s="263"/>
      <c r="E296" s="262"/>
      <c r="F296" s="262"/>
    </row>
    <row r="297" spans="1:6" s="351" customFormat="1" ht="15.75" x14ac:dyDescent="0.25">
      <c r="A297" s="304">
        <v>502977</v>
      </c>
      <c r="B297" s="328" t="s">
        <v>2436</v>
      </c>
      <c r="C297" s="305">
        <v>0.56000000000000005</v>
      </c>
      <c r="D297" s="263"/>
      <c r="E297" s="262"/>
      <c r="F297" s="262"/>
    </row>
    <row r="298" spans="1:6" s="351" customFormat="1" ht="15.75" x14ac:dyDescent="0.25">
      <c r="A298" s="302">
        <v>502978</v>
      </c>
      <c r="B298" s="330" t="s">
        <v>2435</v>
      </c>
      <c r="C298" s="291">
        <v>0.72</v>
      </c>
      <c r="D298" s="263"/>
      <c r="E298" s="262"/>
      <c r="F298" s="262"/>
    </row>
    <row r="299" spans="1:6" s="351" customFormat="1" ht="15.75" x14ac:dyDescent="0.25">
      <c r="A299" s="304">
        <v>502979</v>
      </c>
      <c r="B299" s="328" t="s">
        <v>2434</v>
      </c>
      <c r="C299" s="305">
        <v>0.86</v>
      </c>
      <c r="D299" s="263"/>
      <c r="E299" s="262"/>
      <c r="F299" s="262"/>
    </row>
    <row r="300" spans="1:6" s="351" customFormat="1" ht="15.75" x14ac:dyDescent="0.25">
      <c r="A300" s="302">
        <v>502980</v>
      </c>
      <c r="B300" s="330" t="s">
        <v>2433</v>
      </c>
      <c r="C300" s="291">
        <v>0.98</v>
      </c>
      <c r="D300" s="263"/>
      <c r="E300" s="262"/>
      <c r="F300" s="262"/>
    </row>
    <row r="301" spans="1:6" s="351" customFormat="1" ht="15.75" x14ac:dyDescent="0.25">
      <c r="A301" s="355">
        <v>502830</v>
      </c>
      <c r="B301" s="354" t="s">
        <v>2432</v>
      </c>
      <c r="C301" s="288">
        <v>1.3</v>
      </c>
      <c r="D301" s="263"/>
      <c r="E301" s="262"/>
      <c r="F301" s="262"/>
    </row>
    <row r="302" spans="1:6" s="351" customFormat="1" ht="15.75" x14ac:dyDescent="0.25">
      <c r="A302" s="353">
        <v>502831</v>
      </c>
      <c r="B302" s="352" t="s">
        <v>2431</v>
      </c>
      <c r="C302" s="349">
        <v>1.4949999999999999</v>
      </c>
      <c r="D302" s="263"/>
      <c r="E302" s="262"/>
      <c r="F302" s="262"/>
    </row>
    <row r="303" spans="1:6" s="351" customFormat="1" ht="15.75" x14ac:dyDescent="0.25">
      <c r="A303" s="355">
        <v>502832</v>
      </c>
      <c r="B303" s="354" t="s">
        <v>2430</v>
      </c>
      <c r="C303" s="288">
        <v>1.7290000000000001</v>
      </c>
      <c r="D303" s="263"/>
      <c r="E303" s="262"/>
      <c r="F303" s="262"/>
    </row>
    <row r="304" spans="1:6" s="351" customFormat="1" ht="15.75" x14ac:dyDescent="0.25">
      <c r="A304" s="353">
        <v>502833</v>
      </c>
      <c r="B304" s="352" t="s">
        <v>2429</v>
      </c>
      <c r="C304" s="349">
        <v>2.1060000000000003</v>
      </c>
      <c r="D304" s="263"/>
      <c r="E304" s="262"/>
      <c r="F304" s="262"/>
    </row>
    <row r="305" spans="1:6" s="351" customFormat="1" ht="15.75" x14ac:dyDescent="0.25">
      <c r="A305" s="355">
        <v>502834</v>
      </c>
      <c r="B305" s="354" t="s">
        <v>2428</v>
      </c>
      <c r="C305" s="288">
        <v>2.3530000000000002</v>
      </c>
      <c r="D305" s="263"/>
      <c r="E305" s="262"/>
      <c r="F305" s="262"/>
    </row>
    <row r="306" spans="1:6" s="351" customFormat="1" ht="15.75" x14ac:dyDescent="0.25">
      <c r="A306" s="353">
        <v>502835</v>
      </c>
      <c r="B306" s="352" t="s">
        <v>2427</v>
      </c>
      <c r="C306" s="349">
        <v>2.7170000000000001</v>
      </c>
      <c r="D306" s="263"/>
      <c r="E306" s="262"/>
      <c r="F306" s="262"/>
    </row>
    <row r="307" spans="1:6" s="229" customFormat="1" ht="15.75" x14ac:dyDescent="0.25">
      <c r="A307" s="323"/>
      <c r="B307" s="322" t="s">
        <v>2426</v>
      </c>
      <c r="C307" s="326" t="s">
        <v>2368</v>
      </c>
      <c r="D307" s="263"/>
      <c r="E307" s="262"/>
      <c r="F307" s="230"/>
    </row>
    <row r="308" spans="1:6" s="229" customFormat="1" ht="15.75" outlineLevel="1" x14ac:dyDescent="0.25">
      <c r="A308" s="302">
        <v>501006</v>
      </c>
      <c r="B308" s="330" t="s">
        <v>2425</v>
      </c>
      <c r="C308" s="291">
        <v>0.60450000000000004</v>
      </c>
      <c r="D308" s="262"/>
      <c r="E308" s="262"/>
      <c r="F308" s="350"/>
    </row>
    <row r="309" spans="1:6" s="229" customFormat="1" ht="15.75" outlineLevel="1" x14ac:dyDescent="0.25">
      <c r="A309" s="304">
        <v>501007</v>
      </c>
      <c r="B309" s="328" t="s">
        <v>2424</v>
      </c>
      <c r="C309" s="305">
        <v>0.72849999999999993</v>
      </c>
      <c r="D309" s="262"/>
      <c r="E309" s="262"/>
      <c r="F309" s="230"/>
    </row>
    <row r="310" spans="1:6" s="229" customFormat="1" ht="15.75" outlineLevel="1" x14ac:dyDescent="0.25">
      <c r="A310" s="302">
        <v>501008</v>
      </c>
      <c r="B310" s="330" t="s">
        <v>2423</v>
      </c>
      <c r="C310" s="291">
        <v>0.91449999999999998</v>
      </c>
      <c r="D310" s="262"/>
      <c r="E310" s="262"/>
      <c r="F310" s="230"/>
    </row>
    <row r="311" spans="1:6" s="229" customFormat="1" ht="15.75" outlineLevel="1" x14ac:dyDescent="0.25">
      <c r="A311" s="304">
        <v>501000</v>
      </c>
      <c r="B311" s="328" t="s">
        <v>2422</v>
      </c>
      <c r="C311" s="305">
        <v>1.0075000000000001</v>
      </c>
      <c r="D311" s="262"/>
      <c r="E311" s="262"/>
      <c r="F311" s="230"/>
    </row>
    <row r="312" spans="1:6" s="229" customFormat="1" ht="15.75" outlineLevel="1" x14ac:dyDescent="0.25">
      <c r="A312" s="302">
        <v>501001</v>
      </c>
      <c r="B312" s="330" t="s">
        <v>2421</v>
      </c>
      <c r="C312" s="291">
        <v>1.2245000000000001</v>
      </c>
      <c r="D312" s="262"/>
      <c r="E312" s="262"/>
      <c r="F312" s="230"/>
    </row>
    <row r="313" spans="1:6" s="229" customFormat="1" ht="15.75" outlineLevel="1" x14ac:dyDescent="0.25">
      <c r="A313" s="346">
        <v>501009</v>
      </c>
      <c r="B313" s="332" t="s">
        <v>2420</v>
      </c>
      <c r="C313" s="288">
        <v>0.38</v>
      </c>
      <c r="D313" s="262"/>
      <c r="E313" s="262"/>
      <c r="F313" s="230"/>
    </row>
    <row r="314" spans="1:6" s="229" customFormat="1" ht="15.75" x14ac:dyDescent="0.25">
      <c r="A314" s="323"/>
      <c r="B314" s="322" t="s">
        <v>2419</v>
      </c>
      <c r="C314" s="326" t="s">
        <v>2368</v>
      </c>
      <c r="D314" s="262"/>
      <c r="E314" s="262"/>
      <c r="F314" s="230"/>
    </row>
    <row r="315" spans="1:6" s="229" customFormat="1" ht="15.75" outlineLevel="1" x14ac:dyDescent="0.25">
      <c r="A315" s="302">
        <v>501002</v>
      </c>
      <c r="B315" s="330" t="s">
        <v>2418</v>
      </c>
      <c r="C315" s="349">
        <v>1.4415000000000002</v>
      </c>
      <c r="D315" s="262"/>
      <c r="E315" s="262"/>
      <c r="F315" s="230"/>
    </row>
    <row r="316" spans="1:6" s="229" customFormat="1" ht="15.75" x14ac:dyDescent="0.25">
      <c r="A316" s="323"/>
      <c r="B316" s="322" t="s">
        <v>2417</v>
      </c>
      <c r="C316" s="326" t="s">
        <v>2249</v>
      </c>
      <c r="D316" s="262"/>
      <c r="E316" s="262"/>
      <c r="F316" s="230"/>
    </row>
    <row r="317" spans="1:6" s="229" customFormat="1" ht="15.75" outlineLevel="1" x14ac:dyDescent="0.25">
      <c r="A317" s="302">
        <v>501013</v>
      </c>
      <c r="B317" s="347" t="s">
        <v>2416</v>
      </c>
      <c r="C317" s="291">
        <v>3.8750000000000007E-2</v>
      </c>
      <c r="D317" s="262"/>
      <c r="E317" s="262"/>
      <c r="F317" s="230"/>
    </row>
    <row r="318" spans="1:6" s="229" customFormat="1" ht="15.75" outlineLevel="1" x14ac:dyDescent="0.25">
      <c r="A318" s="304">
        <v>501014</v>
      </c>
      <c r="B318" s="348" t="s">
        <v>2415</v>
      </c>
      <c r="C318" s="305">
        <v>6.9749999999999993E-2</v>
      </c>
      <c r="D318" s="262"/>
      <c r="E318" s="262"/>
      <c r="F318" s="230"/>
    </row>
    <row r="319" spans="1:6" s="229" customFormat="1" ht="15.75" outlineLevel="1" x14ac:dyDescent="0.25">
      <c r="A319" s="302">
        <v>501015</v>
      </c>
      <c r="B319" s="347" t="s">
        <v>2414</v>
      </c>
      <c r="C319" s="291">
        <v>0.10075000000000001</v>
      </c>
      <c r="D319" s="262"/>
      <c r="E319" s="262"/>
      <c r="F319" s="230"/>
    </row>
    <row r="320" spans="1:6" s="229" customFormat="1" ht="15.75" outlineLevel="1" x14ac:dyDescent="0.25">
      <c r="A320" s="304">
        <v>501016</v>
      </c>
      <c r="B320" s="348" t="s">
        <v>2413</v>
      </c>
      <c r="C320" s="305">
        <v>0.12710000000000002</v>
      </c>
      <c r="D320" s="262"/>
      <c r="E320" s="262"/>
      <c r="F320" s="230"/>
    </row>
    <row r="321" spans="1:6" s="229" customFormat="1" ht="15.75" outlineLevel="1" x14ac:dyDescent="0.25">
      <c r="A321" s="302">
        <v>501017</v>
      </c>
      <c r="B321" s="347" t="s">
        <v>2412</v>
      </c>
      <c r="C321" s="291">
        <v>0.186</v>
      </c>
      <c r="D321" s="262"/>
      <c r="E321" s="262"/>
      <c r="F321" s="230"/>
    </row>
    <row r="322" spans="1:6" s="229" customFormat="1" ht="15.75" outlineLevel="1" x14ac:dyDescent="0.25">
      <c r="A322" s="346">
        <v>501018</v>
      </c>
      <c r="B322" s="345" t="s">
        <v>2411</v>
      </c>
      <c r="C322" s="344">
        <v>0.24</v>
      </c>
      <c r="D322" s="262"/>
      <c r="E322" s="262"/>
      <c r="F322" s="230"/>
    </row>
    <row r="323" spans="1:6" s="229" customFormat="1" ht="15.75" x14ac:dyDescent="0.25">
      <c r="A323" s="323"/>
      <c r="B323" s="322" t="s">
        <v>2410</v>
      </c>
      <c r="C323" s="343" t="s">
        <v>2249</v>
      </c>
      <c r="D323" s="262"/>
      <c r="E323" s="262"/>
      <c r="F323" s="230"/>
    </row>
    <row r="324" spans="1:6" s="229" customFormat="1" ht="15" outlineLevel="1" x14ac:dyDescent="0.25">
      <c r="A324" s="339">
        <v>501020</v>
      </c>
      <c r="B324" s="341" t="s">
        <v>2409</v>
      </c>
      <c r="C324" s="340">
        <v>2.6</v>
      </c>
      <c r="D324" s="262"/>
      <c r="E324" s="262"/>
      <c r="F324" s="230"/>
    </row>
    <row r="325" spans="1:6" s="229" customFormat="1" ht="15" outlineLevel="1" x14ac:dyDescent="0.25">
      <c r="A325" s="304">
        <v>501020</v>
      </c>
      <c r="B325" s="328" t="s">
        <v>2408</v>
      </c>
      <c r="C325" s="342">
        <v>4.03</v>
      </c>
      <c r="D325" s="262"/>
      <c r="E325" s="262"/>
      <c r="F325" s="230"/>
    </row>
    <row r="326" spans="1:6" s="229" customFormat="1" ht="15" outlineLevel="1" x14ac:dyDescent="0.25">
      <c r="A326" s="339">
        <v>501021</v>
      </c>
      <c r="B326" s="341" t="s">
        <v>2407</v>
      </c>
      <c r="C326" s="340">
        <v>9.49</v>
      </c>
      <c r="D326" s="262"/>
      <c r="E326" s="262"/>
      <c r="F326" s="230"/>
    </row>
    <row r="327" spans="1:6" s="229" customFormat="1" ht="15" outlineLevel="1" x14ac:dyDescent="0.25">
      <c r="A327" s="304">
        <v>501022</v>
      </c>
      <c r="B327" s="328" t="s">
        <v>2406</v>
      </c>
      <c r="C327" s="342">
        <v>6.370000000000001</v>
      </c>
      <c r="D327" s="262"/>
      <c r="E327" s="262"/>
      <c r="F327" s="230"/>
    </row>
    <row r="328" spans="1:6" s="229" customFormat="1" ht="15" outlineLevel="1" x14ac:dyDescent="0.25">
      <c r="A328" s="339">
        <v>501022</v>
      </c>
      <c r="B328" s="341" t="s">
        <v>2405</v>
      </c>
      <c r="C328" s="340">
        <v>12.48</v>
      </c>
      <c r="D328" s="262"/>
      <c r="E328" s="262"/>
      <c r="F328" s="230"/>
    </row>
    <row r="329" spans="1:6" s="229" customFormat="1" ht="15" outlineLevel="1" x14ac:dyDescent="0.25">
      <c r="A329" s="304">
        <v>501024</v>
      </c>
      <c r="B329" s="328" t="s">
        <v>2404</v>
      </c>
      <c r="C329" s="342">
        <v>7.41</v>
      </c>
      <c r="D329" s="262"/>
      <c r="E329" s="262"/>
      <c r="F329" s="230"/>
    </row>
    <row r="330" spans="1:6" s="229" customFormat="1" ht="15" outlineLevel="1" x14ac:dyDescent="0.25">
      <c r="A330" s="339">
        <v>501026</v>
      </c>
      <c r="B330" s="341" t="s">
        <v>2403</v>
      </c>
      <c r="C330" s="340">
        <v>27.3</v>
      </c>
      <c r="D330" s="262"/>
      <c r="E330" s="262"/>
      <c r="F330" s="230"/>
    </row>
    <row r="331" spans="1:6" s="229" customFormat="1" ht="15" outlineLevel="1" x14ac:dyDescent="0.25">
      <c r="A331" s="304">
        <v>501028</v>
      </c>
      <c r="B331" s="328" t="s">
        <v>2402</v>
      </c>
      <c r="C331" s="342">
        <v>3.6463414634146347</v>
      </c>
      <c r="D331" s="262"/>
      <c r="E331" s="262"/>
      <c r="F331" s="230"/>
    </row>
    <row r="332" spans="1:6" s="229" customFormat="1" ht="15" outlineLevel="1" x14ac:dyDescent="0.25">
      <c r="A332" s="339">
        <v>501028</v>
      </c>
      <c r="B332" s="341" t="s">
        <v>2401</v>
      </c>
      <c r="C332" s="340">
        <v>4.42</v>
      </c>
      <c r="D332" s="262"/>
      <c r="E332" s="262"/>
      <c r="F332" s="230"/>
    </row>
    <row r="333" spans="1:6" s="229" customFormat="1" ht="15" outlineLevel="1" x14ac:dyDescent="0.25">
      <c r="A333" s="304">
        <v>501029</v>
      </c>
      <c r="B333" s="328" t="s">
        <v>2400</v>
      </c>
      <c r="C333" s="342">
        <v>9.879999999999999</v>
      </c>
      <c r="D333" s="262"/>
      <c r="E333" s="262"/>
      <c r="F333" s="230"/>
    </row>
    <row r="334" spans="1:6" s="229" customFormat="1" ht="15" outlineLevel="1" x14ac:dyDescent="0.25">
      <c r="A334" s="339">
        <v>501030</v>
      </c>
      <c r="B334" s="341" t="s">
        <v>2399</v>
      </c>
      <c r="C334" s="340">
        <v>10.14</v>
      </c>
      <c r="D334" s="262"/>
      <c r="E334" s="262"/>
      <c r="F334" s="230"/>
    </row>
    <row r="335" spans="1:6" s="229" customFormat="1" ht="15" outlineLevel="1" x14ac:dyDescent="0.25">
      <c r="A335" s="304">
        <v>501030</v>
      </c>
      <c r="B335" s="328" t="s">
        <v>2398</v>
      </c>
      <c r="C335" s="342">
        <v>13.65</v>
      </c>
      <c r="D335" s="262"/>
      <c r="E335" s="262"/>
      <c r="F335" s="230"/>
    </row>
    <row r="336" spans="1:6" s="229" customFormat="1" ht="15" outlineLevel="1" x14ac:dyDescent="0.25">
      <c r="A336" s="339">
        <v>501034</v>
      </c>
      <c r="B336" s="341" t="s">
        <v>2397</v>
      </c>
      <c r="C336" s="340">
        <v>28.6</v>
      </c>
      <c r="D336" s="262"/>
      <c r="E336" s="262"/>
      <c r="F336" s="230"/>
    </row>
    <row r="337" spans="1:6" s="229" customFormat="1" ht="15.75" x14ac:dyDescent="0.25">
      <c r="A337" s="323"/>
      <c r="B337" s="322" t="s">
        <v>2396</v>
      </c>
      <c r="C337" s="326" t="s">
        <v>2249</v>
      </c>
      <c r="D337" s="263"/>
      <c r="E337" s="262"/>
      <c r="F337" s="230"/>
    </row>
    <row r="338" spans="1:6" s="229" customFormat="1" ht="15.75" outlineLevel="1" x14ac:dyDescent="0.25">
      <c r="A338" s="302">
        <v>501100</v>
      </c>
      <c r="B338" s="330" t="s">
        <v>2395</v>
      </c>
      <c r="C338" s="291">
        <v>0.22100000000000003</v>
      </c>
      <c r="D338" s="263"/>
      <c r="E338" s="262"/>
      <c r="F338" s="230"/>
    </row>
    <row r="339" spans="1:6" s="229" customFormat="1" ht="15.75" outlineLevel="1" x14ac:dyDescent="0.25">
      <c r="A339" s="304">
        <v>501101</v>
      </c>
      <c r="B339" s="328" t="s">
        <v>2394</v>
      </c>
      <c r="C339" s="305">
        <v>0.24700000000000003</v>
      </c>
      <c r="D339" s="263"/>
      <c r="E339" s="262"/>
      <c r="F339" s="230"/>
    </row>
    <row r="340" spans="1:6" s="229" customFormat="1" ht="15.75" outlineLevel="1" x14ac:dyDescent="0.25">
      <c r="A340" s="302">
        <v>501102</v>
      </c>
      <c r="B340" s="330" t="s">
        <v>2393</v>
      </c>
      <c r="C340" s="291">
        <v>0.29900000000000004</v>
      </c>
      <c r="D340" s="263"/>
      <c r="E340" s="262"/>
      <c r="F340" s="230"/>
    </row>
    <row r="341" spans="1:6" s="229" customFormat="1" ht="15.75" outlineLevel="1" x14ac:dyDescent="0.25">
      <c r="A341" s="304">
        <v>501103</v>
      </c>
      <c r="B341" s="328" t="s">
        <v>2392</v>
      </c>
      <c r="C341" s="305">
        <v>0.34878048780487814</v>
      </c>
      <c r="D341" s="263"/>
      <c r="E341" s="262"/>
      <c r="F341" s="230"/>
    </row>
    <row r="342" spans="1:6" s="229" customFormat="1" ht="15.75" outlineLevel="1" x14ac:dyDescent="0.25">
      <c r="A342" s="302">
        <v>501104</v>
      </c>
      <c r="B342" s="330" t="s">
        <v>2391</v>
      </c>
      <c r="C342" s="291">
        <v>0.58500000000000008</v>
      </c>
      <c r="D342" s="263"/>
      <c r="E342" s="262"/>
      <c r="F342" s="230"/>
    </row>
    <row r="343" spans="1:6" s="229" customFormat="1" ht="15.75" outlineLevel="1" x14ac:dyDescent="0.25">
      <c r="A343" s="304">
        <v>501105</v>
      </c>
      <c r="B343" s="328" t="s">
        <v>2390</v>
      </c>
      <c r="C343" s="305">
        <v>0.90999999999999992</v>
      </c>
      <c r="D343" s="263"/>
      <c r="E343" s="262"/>
      <c r="F343" s="230"/>
    </row>
    <row r="344" spans="1:6" s="229" customFormat="1" ht="15.75" outlineLevel="1" x14ac:dyDescent="0.25">
      <c r="A344" s="302">
        <v>501108</v>
      </c>
      <c r="B344" s="330" t="s">
        <v>2389</v>
      </c>
      <c r="C344" s="291">
        <v>3.5100000000000002</v>
      </c>
      <c r="D344" s="263"/>
      <c r="E344" s="262"/>
      <c r="F344" s="230"/>
    </row>
    <row r="345" spans="1:6" s="229" customFormat="1" ht="15.75" outlineLevel="1" x14ac:dyDescent="0.25">
      <c r="A345" s="304">
        <v>501109</v>
      </c>
      <c r="B345" s="328" t="s">
        <v>2388</v>
      </c>
      <c r="C345" s="305">
        <v>6.1749999999999998</v>
      </c>
      <c r="D345" s="263"/>
      <c r="E345" s="262"/>
      <c r="F345" s="230"/>
    </row>
    <row r="346" spans="1:6" s="229" customFormat="1" ht="15.75" x14ac:dyDescent="0.25">
      <c r="A346" s="323"/>
      <c r="B346" s="322" t="s">
        <v>2387</v>
      </c>
      <c r="C346" s="326" t="s">
        <v>2249</v>
      </c>
      <c r="D346" s="263"/>
      <c r="E346" s="262"/>
      <c r="F346" s="230"/>
    </row>
    <row r="347" spans="1:6" s="229" customFormat="1" ht="15.75" outlineLevel="1" x14ac:dyDescent="0.25">
      <c r="A347" s="302">
        <v>501120</v>
      </c>
      <c r="B347" s="330" t="s">
        <v>2386</v>
      </c>
      <c r="C347" s="291">
        <v>0.57200000000000006</v>
      </c>
      <c r="D347" s="263"/>
      <c r="E347" s="262"/>
      <c r="F347" s="230"/>
    </row>
    <row r="348" spans="1:6" s="229" customFormat="1" ht="15.75" outlineLevel="1" x14ac:dyDescent="0.25">
      <c r="A348" s="304">
        <v>501121</v>
      </c>
      <c r="B348" s="328" t="s">
        <v>2385</v>
      </c>
      <c r="C348" s="305">
        <v>0.69756097560975627</v>
      </c>
      <c r="D348" s="263"/>
      <c r="E348" s="262"/>
      <c r="F348" s="230"/>
    </row>
    <row r="349" spans="1:6" s="229" customFormat="1" ht="15.75" outlineLevel="1" x14ac:dyDescent="0.25">
      <c r="A349" s="302">
        <v>501122</v>
      </c>
      <c r="B349" s="330" t="s">
        <v>2384</v>
      </c>
      <c r="C349" s="291">
        <v>0.8243902439024392</v>
      </c>
      <c r="D349" s="263"/>
      <c r="E349" s="262"/>
      <c r="F349" s="230"/>
    </row>
    <row r="350" spans="1:6" s="229" customFormat="1" ht="15.75" outlineLevel="1" x14ac:dyDescent="0.25">
      <c r="A350" s="304">
        <v>501123</v>
      </c>
      <c r="B350" s="328" t="s">
        <v>2383</v>
      </c>
      <c r="C350" s="305">
        <v>1.1097560975609757</v>
      </c>
      <c r="D350" s="263"/>
      <c r="E350" s="262"/>
      <c r="F350" s="230"/>
    </row>
    <row r="351" spans="1:6" s="229" customFormat="1" ht="15.75" outlineLevel="1" x14ac:dyDescent="0.25">
      <c r="A351" s="302">
        <v>501124</v>
      </c>
      <c r="B351" s="330" t="s">
        <v>2382</v>
      </c>
      <c r="C351" s="291">
        <v>1.2349999999999999</v>
      </c>
      <c r="D351" s="263"/>
      <c r="E351" s="262"/>
      <c r="F351" s="230"/>
    </row>
    <row r="352" spans="1:6" s="229" customFormat="1" ht="15.75" outlineLevel="1" x14ac:dyDescent="0.25">
      <c r="A352" s="304">
        <v>501126</v>
      </c>
      <c r="B352" s="328" t="s">
        <v>2381</v>
      </c>
      <c r="C352" s="305">
        <v>2.08</v>
      </c>
      <c r="D352" s="263"/>
      <c r="E352" s="262"/>
      <c r="F352" s="230"/>
    </row>
    <row r="353" spans="1:6" s="229" customFormat="1" ht="15.75" outlineLevel="1" x14ac:dyDescent="0.25">
      <c r="A353" s="339"/>
      <c r="B353" s="330" t="s">
        <v>2380</v>
      </c>
      <c r="C353" s="291">
        <v>5.7850000000000001</v>
      </c>
      <c r="D353" s="263"/>
      <c r="E353" s="262"/>
      <c r="F353" s="230"/>
    </row>
    <row r="354" spans="1:6" s="229" customFormat="1" ht="15.75" x14ac:dyDescent="0.25">
      <c r="A354" s="323"/>
      <c r="B354" s="322" t="s">
        <v>2379</v>
      </c>
      <c r="C354" s="326" t="s">
        <v>2249</v>
      </c>
      <c r="D354" s="263"/>
      <c r="E354" s="262"/>
      <c r="F354" s="230"/>
    </row>
    <row r="355" spans="1:6" s="229" customFormat="1" ht="15.75" outlineLevel="1" x14ac:dyDescent="0.25">
      <c r="A355" s="302">
        <v>501130</v>
      </c>
      <c r="B355" s="330" t="s">
        <v>2378</v>
      </c>
      <c r="C355" s="291">
        <v>9.1000000000000011E-2</v>
      </c>
      <c r="D355" s="263"/>
      <c r="E355" s="262"/>
      <c r="F355" s="230"/>
    </row>
    <row r="356" spans="1:6" s="229" customFormat="1" ht="15.75" outlineLevel="1" x14ac:dyDescent="0.25">
      <c r="A356" s="304">
        <v>501131</v>
      </c>
      <c r="B356" s="328" t="s">
        <v>2377</v>
      </c>
      <c r="C356" s="305">
        <v>9.1000000000000011E-2</v>
      </c>
      <c r="D356" s="263"/>
      <c r="E356" s="262"/>
      <c r="F356" s="230"/>
    </row>
    <row r="357" spans="1:6" s="229" customFormat="1" ht="15.75" outlineLevel="1" x14ac:dyDescent="0.25">
      <c r="A357" s="302">
        <v>501132</v>
      </c>
      <c r="B357" s="330" t="s">
        <v>2376</v>
      </c>
      <c r="C357" s="291">
        <v>9.1000000000000011E-2</v>
      </c>
      <c r="D357" s="263"/>
      <c r="E357" s="262"/>
      <c r="F357" s="230"/>
    </row>
    <row r="358" spans="1:6" s="229" customFormat="1" ht="15.75" outlineLevel="1" x14ac:dyDescent="0.25">
      <c r="A358" s="304">
        <v>501133</v>
      </c>
      <c r="B358" s="328" t="s">
        <v>2375</v>
      </c>
      <c r="C358" s="305">
        <v>9.1000000000000011E-2</v>
      </c>
      <c r="D358" s="263"/>
      <c r="E358" s="262"/>
      <c r="F358" s="230"/>
    </row>
    <row r="359" spans="1:6" s="229" customFormat="1" ht="15.75" outlineLevel="1" x14ac:dyDescent="0.25">
      <c r="A359" s="302">
        <v>501134</v>
      </c>
      <c r="B359" s="330" t="s">
        <v>2374</v>
      </c>
      <c r="C359" s="291">
        <v>0.11050000000000001</v>
      </c>
      <c r="D359" s="263"/>
      <c r="E359" s="262"/>
      <c r="F359" s="230"/>
    </row>
    <row r="360" spans="1:6" s="229" customFormat="1" ht="15.75" outlineLevel="1" x14ac:dyDescent="0.25">
      <c r="A360" s="304">
        <v>501135</v>
      </c>
      <c r="B360" s="328" t="s">
        <v>2373</v>
      </c>
      <c r="C360" s="305">
        <v>0.13519999999999999</v>
      </c>
      <c r="D360" s="263"/>
      <c r="E360" s="262"/>
      <c r="F360" s="230"/>
    </row>
    <row r="361" spans="1:6" s="229" customFormat="1" ht="15.75" x14ac:dyDescent="0.25">
      <c r="A361" s="323"/>
      <c r="B361" s="322" t="s">
        <v>2372</v>
      </c>
      <c r="C361" s="326" t="s">
        <v>2249</v>
      </c>
      <c r="D361" s="263"/>
      <c r="E361" s="262"/>
      <c r="F361" s="230"/>
    </row>
    <row r="362" spans="1:6" s="229" customFormat="1" ht="15.75" outlineLevel="1" x14ac:dyDescent="0.25">
      <c r="A362" s="339">
        <v>501140</v>
      </c>
      <c r="B362" s="330" t="s">
        <v>2371</v>
      </c>
      <c r="C362" s="291">
        <v>0.11699999999999999</v>
      </c>
      <c r="D362" s="263"/>
      <c r="E362" s="262"/>
      <c r="F362" s="230"/>
    </row>
    <row r="363" spans="1:6" s="229" customFormat="1" ht="15.75" outlineLevel="1" x14ac:dyDescent="0.25">
      <c r="A363" s="304">
        <v>501299</v>
      </c>
      <c r="B363" s="328" t="s">
        <v>2370</v>
      </c>
      <c r="C363" s="305">
        <v>0.156</v>
      </c>
      <c r="D363" s="263"/>
      <c r="E363" s="262"/>
      <c r="F363" s="230"/>
    </row>
    <row r="364" spans="1:6" s="229" customFormat="1" ht="15.75" x14ac:dyDescent="0.25">
      <c r="A364" s="323"/>
      <c r="B364" s="322" t="s">
        <v>2369</v>
      </c>
      <c r="C364" s="326" t="s">
        <v>2368</v>
      </c>
      <c r="D364" s="263"/>
      <c r="E364" s="262"/>
      <c r="F364" s="230"/>
    </row>
    <row r="365" spans="1:6" s="229" customFormat="1" ht="15.75" outlineLevel="1" x14ac:dyDescent="0.25">
      <c r="A365" s="302">
        <v>502600</v>
      </c>
      <c r="B365" s="330" t="s">
        <v>2367</v>
      </c>
      <c r="C365" s="291">
        <v>8.7100000000000011E-2</v>
      </c>
      <c r="D365" s="263"/>
      <c r="E365" s="262"/>
      <c r="F365" s="230"/>
    </row>
    <row r="366" spans="1:6" s="229" customFormat="1" ht="15.75" outlineLevel="1" x14ac:dyDescent="0.25">
      <c r="A366" s="304">
        <v>502601</v>
      </c>
      <c r="B366" s="328" t="s">
        <v>2366</v>
      </c>
      <c r="C366" s="305">
        <v>9.3600000000000003E-2</v>
      </c>
      <c r="D366" s="263"/>
      <c r="E366" s="262"/>
      <c r="F366" s="230"/>
    </row>
    <row r="367" spans="1:6" s="229" customFormat="1" ht="15.75" outlineLevel="1" x14ac:dyDescent="0.25">
      <c r="A367" s="302">
        <v>502602</v>
      </c>
      <c r="B367" s="330" t="s">
        <v>2365</v>
      </c>
      <c r="C367" s="291">
        <v>0.12350000000000001</v>
      </c>
      <c r="D367" s="263"/>
      <c r="E367" s="262"/>
      <c r="F367" s="230"/>
    </row>
    <row r="368" spans="1:6" s="229" customFormat="1" ht="15.75" outlineLevel="1" x14ac:dyDescent="0.25">
      <c r="A368" s="304">
        <v>502603</v>
      </c>
      <c r="B368" s="328" t="s">
        <v>2364</v>
      </c>
      <c r="C368" s="305">
        <v>1.8590000000000002E-2</v>
      </c>
      <c r="D368" s="263"/>
      <c r="E368" s="262"/>
      <c r="F368" s="230"/>
    </row>
    <row r="369" spans="1:6" s="229" customFormat="1" ht="15.75" outlineLevel="1" x14ac:dyDescent="0.25">
      <c r="A369" s="302">
        <v>502604</v>
      </c>
      <c r="B369" s="330" t="s">
        <v>2363</v>
      </c>
      <c r="C369" s="291">
        <v>0.24700000000000003</v>
      </c>
      <c r="D369" s="263"/>
      <c r="E369" s="262"/>
      <c r="F369" s="230"/>
    </row>
    <row r="370" spans="1:6" s="229" customFormat="1" ht="15.75" outlineLevel="1" x14ac:dyDescent="0.25">
      <c r="A370" s="304">
        <v>502605</v>
      </c>
      <c r="B370" s="328" t="s">
        <v>2362</v>
      </c>
      <c r="C370" s="305">
        <v>0.3705</v>
      </c>
      <c r="D370" s="263"/>
      <c r="E370" s="262"/>
      <c r="F370" s="230"/>
    </row>
    <row r="371" spans="1:6" s="229" customFormat="1" ht="15.75" outlineLevel="1" x14ac:dyDescent="0.25">
      <c r="A371" s="302">
        <v>502606</v>
      </c>
      <c r="B371" s="330" t="s">
        <v>2361</v>
      </c>
      <c r="C371" s="291">
        <v>0.46279999999999999</v>
      </c>
      <c r="D371" s="263"/>
      <c r="E371" s="262"/>
      <c r="F371" s="230"/>
    </row>
    <row r="372" spans="1:6" s="229" customFormat="1" ht="15.75" outlineLevel="1" x14ac:dyDescent="0.25">
      <c r="A372" s="304">
        <v>502607</v>
      </c>
      <c r="B372" s="328" t="s">
        <v>2360</v>
      </c>
      <c r="C372" s="305">
        <v>0.79300000000000004</v>
      </c>
      <c r="D372" s="263"/>
      <c r="E372" s="262"/>
      <c r="F372" s="230"/>
    </row>
    <row r="373" spans="1:6" s="229" customFormat="1" ht="15.75" x14ac:dyDescent="0.25">
      <c r="A373" s="323"/>
      <c r="B373" s="322" t="s">
        <v>2359</v>
      </c>
      <c r="C373" s="326" t="s">
        <v>2358</v>
      </c>
      <c r="D373" s="263"/>
      <c r="E373" s="262"/>
      <c r="F373" s="230"/>
    </row>
    <row r="374" spans="1:6" s="229" customFormat="1" ht="15.75" outlineLevel="1" x14ac:dyDescent="0.25">
      <c r="A374" s="302">
        <v>502620</v>
      </c>
      <c r="B374" s="330" t="s">
        <v>2357</v>
      </c>
      <c r="C374" s="291">
        <v>1.3520000000000001</v>
      </c>
      <c r="D374" s="263"/>
      <c r="E374" s="262"/>
      <c r="F374" s="230"/>
    </row>
    <row r="375" spans="1:6" s="229" customFormat="1" ht="15.75" outlineLevel="1" x14ac:dyDescent="0.25">
      <c r="A375" s="304">
        <v>502621</v>
      </c>
      <c r="B375" s="328" t="s">
        <v>2356</v>
      </c>
      <c r="C375" s="305">
        <v>1.3520000000000001</v>
      </c>
      <c r="D375" s="263"/>
      <c r="E375" s="262"/>
      <c r="F375" s="230"/>
    </row>
    <row r="376" spans="1:6" s="229" customFormat="1" ht="15.75" outlineLevel="1" x14ac:dyDescent="0.25">
      <c r="A376" s="302">
        <v>502622</v>
      </c>
      <c r="B376" s="330" t="s">
        <v>2355</v>
      </c>
      <c r="C376" s="291">
        <v>1.3520000000000001</v>
      </c>
      <c r="D376" s="263"/>
      <c r="E376" s="262"/>
      <c r="F376" s="230"/>
    </row>
    <row r="377" spans="1:6" s="229" customFormat="1" ht="15.75" outlineLevel="1" x14ac:dyDescent="0.25">
      <c r="A377" s="304">
        <v>502623</v>
      </c>
      <c r="B377" s="328" t="s">
        <v>2354</v>
      </c>
      <c r="C377" s="305">
        <v>1.3520000000000001</v>
      </c>
      <c r="D377" s="263"/>
      <c r="E377" s="262"/>
      <c r="F377" s="230"/>
    </row>
    <row r="378" spans="1:6" s="229" customFormat="1" ht="15.75" outlineLevel="1" x14ac:dyDescent="0.25">
      <c r="A378" s="302"/>
      <c r="B378" s="330" t="s">
        <v>2353</v>
      </c>
      <c r="C378" s="291">
        <v>3.7050000000000001</v>
      </c>
      <c r="D378" s="263"/>
      <c r="E378" s="262"/>
      <c r="F378" s="230"/>
    </row>
    <row r="379" spans="1:6" s="229" customFormat="1" ht="15.75" x14ac:dyDescent="0.25">
      <c r="A379" s="338"/>
      <c r="B379" s="337" t="s">
        <v>2352</v>
      </c>
      <c r="C379" s="326" t="s">
        <v>2249</v>
      </c>
      <c r="D379" s="263"/>
      <c r="E379" s="262"/>
      <c r="F379" s="230"/>
    </row>
    <row r="380" spans="1:6" s="229" customFormat="1" ht="15.75" outlineLevel="1" x14ac:dyDescent="0.25">
      <c r="A380" s="302">
        <v>502700</v>
      </c>
      <c r="B380" s="330" t="s">
        <v>2351</v>
      </c>
      <c r="C380" s="291">
        <v>6.6299999999999998E-2</v>
      </c>
      <c r="D380" s="262"/>
      <c r="E380" s="262"/>
      <c r="F380" s="230"/>
    </row>
    <row r="381" spans="1:6" s="229" customFormat="1" ht="15.75" outlineLevel="1" x14ac:dyDescent="0.25">
      <c r="A381" s="304">
        <v>502701</v>
      </c>
      <c r="B381" s="328" t="s">
        <v>2350</v>
      </c>
      <c r="C381" s="305">
        <v>8.5280000000000009E-2</v>
      </c>
      <c r="D381" s="262"/>
      <c r="E381" s="262"/>
      <c r="F381" s="230"/>
    </row>
    <row r="382" spans="1:6" s="229" customFormat="1" ht="15.75" outlineLevel="1" x14ac:dyDescent="0.25">
      <c r="A382" s="302">
        <v>502702</v>
      </c>
      <c r="B382" s="330" t="s">
        <v>2349</v>
      </c>
      <c r="C382" s="291">
        <v>0.10699</v>
      </c>
      <c r="D382" s="262"/>
      <c r="E382" s="262"/>
      <c r="F382" s="230"/>
    </row>
    <row r="383" spans="1:6" s="229" customFormat="1" ht="15.75" outlineLevel="1" x14ac:dyDescent="0.25">
      <c r="A383" s="304">
        <v>502703</v>
      </c>
      <c r="B383" s="328" t="s">
        <v>2348</v>
      </c>
      <c r="C383" s="305">
        <v>0.1313</v>
      </c>
      <c r="D383" s="262"/>
      <c r="E383" s="262"/>
      <c r="F383" s="230"/>
    </row>
    <row r="384" spans="1:6" s="229" customFormat="1" ht="15.75" outlineLevel="1" x14ac:dyDescent="0.25">
      <c r="A384" s="302">
        <v>502704</v>
      </c>
      <c r="B384" s="330" t="s">
        <v>2347</v>
      </c>
      <c r="C384" s="291">
        <v>0.15951000000000001</v>
      </c>
      <c r="D384" s="262"/>
      <c r="E384" s="262"/>
      <c r="F384" s="230"/>
    </row>
    <row r="385" spans="1:6" s="229" customFormat="1" ht="15.75" outlineLevel="1" x14ac:dyDescent="0.25">
      <c r="A385" s="304">
        <v>502705</v>
      </c>
      <c r="B385" s="328" t="s">
        <v>2346</v>
      </c>
      <c r="C385" s="305">
        <v>0.18265000000000003</v>
      </c>
      <c r="D385" s="262"/>
      <c r="E385" s="262"/>
      <c r="F385" s="230"/>
    </row>
    <row r="386" spans="1:6" s="229" customFormat="1" ht="15.75" outlineLevel="1" x14ac:dyDescent="0.25">
      <c r="A386" s="302">
        <v>502706</v>
      </c>
      <c r="B386" s="330" t="s">
        <v>2345</v>
      </c>
      <c r="C386" s="291">
        <v>0.24635000000000001</v>
      </c>
      <c r="D386" s="262"/>
      <c r="E386" s="262"/>
      <c r="F386" s="230"/>
    </row>
    <row r="387" spans="1:6" s="229" customFormat="1" ht="15.75" outlineLevel="1" x14ac:dyDescent="0.25">
      <c r="A387" s="304">
        <v>502707</v>
      </c>
      <c r="B387" s="328" t="s">
        <v>2344</v>
      </c>
      <c r="C387" s="305">
        <v>0.33800000000000002</v>
      </c>
      <c r="D387" s="262"/>
      <c r="E387" s="262"/>
      <c r="F387" s="230"/>
    </row>
    <row r="388" spans="1:6" s="229" customFormat="1" ht="15.75" outlineLevel="1" x14ac:dyDescent="0.25">
      <c r="A388" s="302">
        <v>502708</v>
      </c>
      <c r="B388" s="330" t="s">
        <v>2343</v>
      </c>
      <c r="C388" s="291">
        <v>0.44941000000000003</v>
      </c>
      <c r="D388" s="262"/>
      <c r="E388" s="262"/>
      <c r="F388" s="230"/>
    </row>
    <row r="389" spans="1:6" s="229" customFormat="1" ht="15.75" outlineLevel="1" x14ac:dyDescent="0.25">
      <c r="A389" s="304">
        <v>502709</v>
      </c>
      <c r="B389" s="328" t="s">
        <v>2342</v>
      </c>
      <c r="C389" s="305">
        <v>0.63414000000000004</v>
      </c>
      <c r="D389" s="262"/>
      <c r="E389" s="262"/>
      <c r="F389" s="230"/>
    </row>
    <row r="390" spans="1:6" s="229" customFormat="1" ht="15.75" outlineLevel="1" x14ac:dyDescent="0.25">
      <c r="A390" s="302">
        <v>502710</v>
      </c>
      <c r="B390" s="330" t="s">
        <v>2341</v>
      </c>
      <c r="C390" s="291">
        <v>0.81445000000000001</v>
      </c>
      <c r="D390" s="262"/>
      <c r="E390" s="262"/>
      <c r="F390" s="230"/>
    </row>
    <row r="391" spans="1:6" s="229" customFormat="1" ht="15.75" outlineLevel="1" x14ac:dyDescent="0.25">
      <c r="A391" s="304">
        <v>502711</v>
      </c>
      <c r="B391" s="328" t="s">
        <v>2340</v>
      </c>
      <c r="C391" s="305">
        <v>1.2181000000000002</v>
      </c>
      <c r="D391" s="262"/>
      <c r="E391" s="262"/>
      <c r="F391" s="230"/>
    </row>
    <row r="392" spans="1:6" s="229" customFormat="1" ht="15.75" outlineLevel="1" x14ac:dyDescent="0.25">
      <c r="A392" s="302">
        <v>502712</v>
      </c>
      <c r="B392" s="330" t="s">
        <v>2339</v>
      </c>
      <c r="C392" s="291">
        <v>1.6549</v>
      </c>
      <c r="D392" s="262"/>
      <c r="E392" s="262"/>
      <c r="F392" s="230"/>
    </row>
    <row r="393" spans="1:6" s="229" customFormat="1" ht="15.75" x14ac:dyDescent="0.25">
      <c r="A393" s="323"/>
      <c r="B393" s="322" t="s">
        <v>2338</v>
      </c>
      <c r="C393" s="326" t="s">
        <v>2249</v>
      </c>
      <c r="D393" s="262"/>
      <c r="E393" s="262"/>
      <c r="F393" s="230"/>
    </row>
    <row r="394" spans="1:6" s="229" customFormat="1" ht="15.75" outlineLevel="1" x14ac:dyDescent="0.25">
      <c r="A394" s="302">
        <v>502750</v>
      </c>
      <c r="B394" s="330" t="s">
        <v>2337</v>
      </c>
      <c r="C394" s="291">
        <v>0.19500000000000001</v>
      </c>
      <c r="D394" s="263"/>
      <c r="E394" s="262"/>
      <c r="F394" s="230"/>
    </row>
    <row r="395" spans="1:6" s="229" customFormat="1" ht="15.75" outlineLevel="1" x14ac:dyDescent="0.25">
      <c r="A395" s="304">
        <v>502751</v>
      </c>
      <c r="B395" s="328" t="s">
        <v>2336</v>
      </c>
      <c r="C395" s="305">
        <v>0.22100000000000003</v>
      </c>
      <c r="D395" s="263"/>
      <c r="E395" s="262"/>
      <c r="F395" s="230"/>
    </row>
    <row r="396" spans="1:6" s="229" customFormat="1" ht="15.75" outlineLevel="1" x14ac:dyDescent="0.25">
      <c r="A396" s="302">
        <v>502753</v>
      </c>
      <c r="B396" s="330" t="s">
        <v>2335</v>
      </c>
      <c r="C396" s="291">
        <v>0.27950000000000003</v>
      </c>
      <c r="D396" s="263"/>
      <c r="E396" s="262"/>
      <c r="F396" s="230"/>
    </row>
    <row r="397" spans="1:6" s="229" customFormat="1" ht="15.75" outlineLevel="1" x14ac:dyDescent="0.25">
      <c r="A397" s="304">
        <v>502756</v>
      </c>
      <c r="B397" s="328" t="s">
        <v>2334</v>
      </c>
      <c r="C397" s="305">
        <v>0.45499999999999996</v>
      </c>
      <c r="D397" s="263"/>
      <c r="E397" s="262"/>
      <c r="F397" s="230"/>
    </row>
    <row r="398" spans="1:6" s="229" customFormat="1" ht="15.75" outlineLevel="1" x14ac:dyDescent="0.25">
      <c r="A398" s="302">
        <v>502759</v>
      </c>
      <c r="B398" s="330" t="s">
        <v>2333</v>
      </c>
      <c r="C398" s="291">
        <v>0.81900000000000006</v>
      </c>
      <c r="D398" s="263"/>
      <c r="E398" s="262"/>
      <c r="F398" s="230"/>
    </row>
    <row r="399" spans="1:6" s="229" customFormat="1" ht="15.75" outlineLevel="1" x14ac:dyDescent="0.25">
      <c r="A399" s="304">
        <v>502761</v>
      </c>
      <c r="B399" s="328" t="s">
        <v>2332</v>
      </c>
      <c r="C399" s="305">
        <v>1.2349999999999999</v>
      </c>
      <c r="D399" s="263"/>
      <c r="E399" s="262"/>
      <c r="F399" s="230"/>
    </row>
    <row r="400" spans="1:6" s="229" customFormat="1" ht="15.75" outlineLevel="1" x14ac:dyDescent="0.25">
      <c r="A400" s="302">
        <v>502762</v>
      </c>
      <c r="B400" s="330" t="s">
        <v>2331</v>
      </c>
      <c r="C400" s="291">
        <v>1.482</v>
      </c>
      <c r="D400" s="263"/>
      <c r="E400" s="262"/>
      <c r="F400" s="230"/>
    </row>
    <row r="401" spans="1:6" s="229" customFormat="1" ht="15.75" outlineLevel="1" x14ac:dyDescent="0.25">
      <c r="A401" s="304">
        <v>502763</v>
      </c>
      <c r="B401" s="328" t="s">
        <v>2330</v>
      </c>
      <c r="C401" s="305">
        <v>2.5870000000000002</v>
      </c>
      <c r="D401" s="263"/>
      <c r="E401" s="262"/>
      <c r="F401" s="230"/>
    </row>
    <row r="402" spans="1:6" s="229" customFormat="1" ht="15.75" x14ac:dyDescent="0.25">
      <c r="A402" s="323"/>
      <c r="B402" s="322" t="s">
        <v>2329</v>
      </c>
      <c r="C402" s="326" t="s">
        <v>2249</v>
      </c>
      <c r="D402" s="263"/>
      <c r="E402" s="262"/>
      <c r="F402" s="230"/>
    </row>
    <row r="403" spans="1:6" s="229" customFormat="1" ht="15.75" x14ac:dyDescent="0.25">
      <c r="A403" s="302">
        <v>502750</v>
      </c>
      <c r="B403" s="301" t="s">
        <v>2328</v>
      </c>
      <c r="C403" s="291">
        <v>0.1976</v>
      </c>
      <c r="D403" s="262"/>
      <c r="E403" s="262"/>
      <c r="F403" s="230"/>
    </row>
    <row r="404" spans="1:6" s="229" customFormat="1" ht="15.75" x14ac:dyDescent="0.25">
      <c r="A404" s="304">
        <v>502751</v>
      </c>
      <c r="B404" s="303" t="s">
        <v>2327</v>
      </c>
      <c r="C404" s="305">
        <v>0.25870000000000004</v>
      </c>
      <c r="D404" s="262"/>
      <c r="E404" s="262"/>
      <c r="F404" s="230"/>
    </row>
    <row r="405" spans="1:6" s="229" customFormat="1" ht="15.75" x14ac:dyDescent="0.25">
      <c r="A405" s="302">
        <v>502753</v>
      </c>
      <c r="B405" s="301" t="s">
        <v>2326</v>
      </c>
      <c r="C405" s="291">
        <v>0.40300000000000002</v>
      </c>
      <c r="D405" s="262"/>
      <c r="E405" s="262"/>
      <c r="F405" s="230"/>
    </row>
    <row r="406" spans="1:6" s="229" customFormat="1" ht="15.75" x14ac:dyDescent="0.25">
      <c r="A406" s="304">
        <v>502756</v>
      </c>
      <c r="B406" s="303" t="s">
        <v>2325</v>
      </c>
      <c r="C406" s="305">
        <v>0.53300000000000003</v>
      </c>
      <c r="D406" s="262"/>
      <c r="E406" s="262"/>
      <c r="F406" s="230"/>
    </row>
    <row r="407" spans="1:6" s="229" customFormat="1" ht="15.75" x14ac:dyDescent="0.25">
      <c r="A407" s="302">
        <v>502759</v>
      </c>
      <c r="B407" s="301" t="s">
        <v>2324</v>
      </c>
      <c r="C407" s="291">
        <v>0.92299999999999993</v>
      </c>
      <c r="D407" s="262"/>
      <c r="E407" s="262"/>
      <c r="F407" s="230"/>
    </row>
    <row r="408" spans="1:6" s="229" customFormat="1" ht="15.75" x14ac:dyDescent="0.25">
      <c r="A408" s="304">
        <v>502761</v>
      </c>
      <c r="B408" s="303" t="s">
        <v>2323</v>
      </c>
      <c r="C408" s="305">
        <v>1.3650000000000002</v>
      </c>
      <c r="D408" s="262"/>
      <c r="E408" s="262"/>
      <c r="F408" s="230"/>
    </row>
    <row r="409" spans="1:6" s="229" customFormat="1" ht="15.75" x14ac:dyDescent="0.25">
      <c r="A409" s="302">
        <v>502762</v>
      </c>
      <c r="B409" s="301" t="s">
        <v>2322</v>
      </c>
      <c r="C409" s="291">
        <v>1.5469999999999999</v>
      </c>
      <c r="D409" s="262"/>
      <c r="E409" s="262"/>
      <c r="F409" s="230"/>
    </row>
    <row r="410" spans="1:6" s="229" customFormat="1" ht="15.75" x14ac:dyDescent="0.25">
      <c r="A410" s="304">
        <v>502763</v>
      </c>
      <c r="B410" s="303" t="s">
        <v>2321</v>
      </c>
      <c r="C410" s="305">
        <v>2.9250000000000003</v>
      </c>
      <c r="D410" s="262"/>
      <c r="E410" s="262"/>
      <c r="F410" s="230"/>
    </row>
    <row r="411" spans="1:6" s="229" customFormat="1" ht="15.75" x14ac:dyDescent="0.25">
      <c r="A411" s="323"/>
      <c r="B411" s="322" t="s">
        <v>2320</v>
      </c>
      <c r="C411" s="326" t="s">
        <v>2249</v>
      </c>
      <c r="D411" s="262"/>
      <c r="E411" s="262"/>
      <c r="F411" s="230"/>
    </row>
    <row r="412" spans="1:6" s="229" customFormat="1" ht="15.75" x14ac:dyDescent="0.25">
      <c r="A412" s="302">
        <v>502800</v>
      </c>
      <c r="B412" s="330" t="s">
        <v>2319</v>
      </c>
      <c r="C412" s="291">
        <v>6.8900000000000003E-2</v>
      </c>
      <c r="D412" s="262"/>
      <c r="E412" s="262"/>
      <c r="F412" s="230"/>
    </row>
    <row r="413" spans="1:6" s="229" customFormat="1" ht="15.75" x14ac:dyDescent="0.25">
      <c r="A413" s="304">
        <v>502801</v>
      </c>
      <c r="B413" s="328" t="s">
        <v>2318</v>
      </c>
      <c r="C413" s="305">
        <v>8.0600000000000005E-2</v>
      </c>
      <c r="D413" s="262"/>
      <c r="E413" s="262"/>
      <c r="F413" s="230"/>
    </row>
    <row r="414" spans="1:6" s="229" customFormat="1" ht="15.75" x14ac:dyDescent="0.25">
      <c r="A414" s="302">
        <v>502802</v>
      </c>
      <c r="B414" s="330" t="s">
        <v>2317</v>
      </c>
      <c r="C414" s="291">
        <v>0.12090000000000001</v>
      </c>
      <c r="D414" s="262"/>
      <c r="E414" s="262"/>
      <c r="F414" s="230"/>
    </row>
    <row r="415" spans="1:6" s="229" customFormat="1" ht="15.75" x14ac:dyDescent="0.25">
      <c r="A415" s="304">
        <v>502803</v>
      </c>
      <c r="B415" s="328" t="s">
        <v>2316</v>
      </c>
      <c r="C415" s="305">
        <v>0.15340000000000001</v>
      </c>
      <c r="D415" s="262"/>
      <c r="E415" s="262"/>
      <c r="F415" s="230"/>
    </row>
    <row r="416" spans="1:6" s="229" customFormat="1" ht="15.75" x14ac:dyDescent="0.25">
      <c r="A416" s="323"/>
      <c r="B416" s="322" t="s">
        <v>2315</v>
      </c>
      <c r="C416" s="326" t="s">
        <v>2249</v>
      </c>
      <c r="D416" s="262"/>
      <c r="E416" s="262"/>
      <c r="F416" s="230"/>
    </row>
    <row r="417" spans="1:6" s="229" customFormat="1" ht="15.75" outlineLevel="1" x14ac:dyDescent="0.25">
      <c r="A417" s="302">
        <v>504133</v>
      </c>
      <c r="B417" s="325" t="s">
        <v>2314</v>
      </c>
      <c r="C417" s="291">
        <v>46.8</v>
      </c>
      <c r="D417" s="262"/>
      <c r="E417" s="262"/>
      <c r="F417" s="230"/>
    </row>
    <row r="418" spans="1:6" s="229" customFormat="1" ht="15.75" outlineLevel="1" x14ac:dyDescent="0.25">
      <c r="A418" s="304">
        <v>504135</v>
      </c>
      <c r="B418" s="324" t="s">
        <v>2313</v>
      </c>
      <c r="C418" s="305">
        <v>53.3</v>
      </c>
      <c r="D418" s="262"/>
      <c r="E418" s="262"/>
      <c r="F418" s="230"/>
    </row>
    <row r="419" spans="1:6" s="229" customFormat="1" ht="15.75" outlineLevel="1" x14ac:dyDescent="0.25">
      <c r="A419" s="302">
        <v>504145</v>
      </c>
      <c r="B419" s="314" t="s">
        <v>2312</v>
      </c>
      <c r="C419" s="291">
        <v>3.25</v>
      </c>
      <c r="D419" s="262"/>
      <c r="E419" s="262"/>
      <c r="F419" s="230"/>
    </row>
    <row r="420" spans="1:6" s="229" customFormat="1" ht="15.75" outlineLevel="1" x14ac:dyDescent="0.25">
      <c r="A420" s="304">
        <v>504130</v>
      </c>
      <c r="B420" s="311" t="s">
        <v>2311</v>
      </c>
      <c r="C420" s="305">
        <v>455</v>
      </c>
      <c r="D420" s="262"/>
      <c r="E420" s="262"/>
      <c r="F420" s="230"/>
    </row>
    <row r="421" spans="1:6" s="229" customFormat="1" ht="15.75" outlineLevel="1" x14ac:dyDescent="0.25">
      <c r="A421" s="302">
        <v>504139</v>
      </c>
      <c r="B421" s="325" t="s">
        <v>2310</v>
      </c>
      <c r="C421" s="291">
        <v>208</v>
      </c>
      <c r="D421" s="262"/>
      <c r="E421" s="262"/>
      <c r="F421" s="230"/>
    </row>
    <row r="422" spans="1:6" s="229" customFormat="1" ht="15.75" outlineLevel="1" x14ac:dyDescent="0.25">
      <c r="A422" s="304">
        <v>504140</v>
      </c>
      <c r="B422" s="311" t="s">
        <v>2309</v>
      </c>
      <c r="C422" s="291">
        <v>390</v>
      </c>
      <c r="D422" s="262"/>
      <c r="E422" s="262"/>
      <c r="F422" s="230"/>
    </row>
    <row r="423" spans="1:6" s="229" customFormat="1" ht="15.75" x14ac:dyDescent="0.25">
      <c r="A423" s="323"/>
      <c r="B423" s="322" t="s">
        <v>2308</v>
      </c>
      <c r="C423" s="336" t="s">
        <v>2249</v>
      </c>
      <c r="D423" s="262"/>
      <c r="E423" s="262"/>
      <c r="F423" s="230"/>
    </row>
    <row r="424" spans="1:6" s="229" customFormat="1" ht="15.75" outlineLevel="1" x14ac:dyDescent="0.25">
      <c r="A424" s="302">
        <v>504400</v>
      </c>
      <c r="B424" s="330" t="s">
        <v>2307</v>
      </c>
      <c r="C424" s="291">
        <v>130</v>
      </c>
      <c r="D424" s="262"/>
      <c r="E424" s="262"/>
      <c r="F424" s="230"/>
    </row>
    <row r="425" spans="1:6" s="229" customFormat="1" ht="15.75" x14ac:dyDescent="0.25">
      <c r="A425" s="323"/>
      <c r="B425" s="322" t="s">
        <v>2306</v>
      </c>
      <c r="C425" s="336" t="s">
        <v>2249</v>
      </c>
      <c r="D425" s="262"/>
      <c r="E425" s="262"/>
      <c r="F425" s="230"/>
    </row>
    <row r="426" spans="1:6" s="229" customFormat="1" ht="15.75" outlineLevel="1" x14ac:dyDescent="0.25">
      <c r="A426" s="302">
        <v>504410</v>
      </c>
      <c r="B426" s="330" t="s">
        <v>2305</v>
      </c>
      <c r="C426" s="291"/>
      <c r="D426" s="262"/>
      <c r="E426" s="262"/>
      <c r="F426" s="230"/>
    </row>
    <row r="427" spans="1:6" s="229" customFormat="1" ht="15.75" x14ac:dyDescent="0.25">
      <c r="A427" s="323"/>
      <c r="B427" s="322" t="s">
        <v>2304</v>
      </c>
      <c r="C427" s="326" t="s">
        <v>2249</v>
      </c>
      <c r="D427" s="262"/>
      <c r="E427" s="262"/>
      <c r="F427" s="230"/>
    </row>
    <row r="428" spans="1:6" s="229" customFormat="1" ht="15.75" outlineLevel="1" x14ac:dyDescent="0.25">
      <c r="A428" s="302">
        <v>504200</v>
      </c>
      <c r="B428" s="330" t="s">
        <v>2303</v>
      </c>
      <c r="C428" s="291">
        <v>114.4</v>
      </c>
      <c r="D428" s="262"/>
      <c r="E428" s="262"/>
      <c r="F428" s="230"/>
    </row>
    <row r="429" spans="1:6" s="229" customFormat="1" ht="15.75" outlineLevel="1" x14ac:dyDescent="0.25">
      <c r="A429" s="304">
        <v>504201</v>
      </c>
      <c r="B429" s="328" t="s">
        <v>2302</v>
      </c>
      <c r="C429" s="291">
        <v>114.4</v>
      </c>
      <c r="D429" s="262"/>
      <c r="E429" s="262"/>
      <c r="F429" s="230"/>
    </row>
    <row r="430" spans="1:6" s="229" customFormat="1" ht="15.75" outlineLevel="1" x14ac:dyDescent="0.25">
      <c r="A430" s="302">
        <v>504202</v>
      </c>
      <c r="B430" s="330" t="s">
        <v>2301</v>
      </c>
      <c r="C430" s="291">
        <v>240.5</v>
      </c>
      <c r="D430" s="262"/>
      <c r="E430" s="262"/>
      <c r="F430" s="230"/>
    </row>
    <row r="431" spans="1:6" s="229" customFormat="1" ht="15.75" x14ac:dyDescent="0.25">
      <c r="A431" s="323"/>
      <c r="B431" s="322" t="s">
        <v>2300</v>
      </c>
      <c r="C431" s="326" t="s">
        <v>2249</v>
      </c>
      <c r="D431" s="262"/>
      <c r="E431" s="262"/>
      <c r="F431" s="230"/>
    </row>
    <row r="432" spans="1:6" s="229" customFormat="1" ht="15.75" outlineLevel="1" x14ac:dyDescent="0.25">
      <c r="A432" s="302">
        <v>504000</v>
      </c>
      <c r="B432" s="330" t="s">
        <v>2299</v>
      </c>
      <c r="C432" s="291">
        <v>9.36</v>
      </c>
      <c r="D432" s="262"/>
      <c r="E432" s="262"/>
      <c r="F432" s="230"/>
    </row>
    <row r="433" spans="1:6" s="229" customFormat="1" ht="15.75" outlineLevel="1" x14ac:dyDescent="0.25">
      <c r="A433" s="304">
        <v>504001</v>
      </c>
      <c r="B433" s="328" t="s">
        <v>2298</v>
      </c>
      <c r="C433" s="305">
        <v>11.7</v>
      </c>
      <c r="D433" s="262"/>
      <c r="E433" s="262"/>
      <c r="F433" s="230"/>
    </row>
    <row r="434" spans="1:6" s="229" customFormat="1" ht="15.75" outlineLevel="1" x14ac:dyDescent="0.25">
      <c r="A434" s="302">
        <v>504015</v>
      </c>
      <c r="B434" s="330" t="s">
        <v>2297</v>
      </c>
      <c r="C434" s="291">
        <v>10.66</v>
      </c>
      <c r="D434" s="262"/>
      <c r="E434" s="262"/>
      <c r="F434" s="230"/>
    </row>
    <row r="435" spans="1:6" s="229" customFormat="1" ht="15.75" outlineLevel="1" x14ac:dyDescent="0.25">
      <c r="A435" s="304">
        <v>504016</v>
      </c>
      <c r="B435" s="328" t="s">
        <v>2296</v>
      </c>
      <c r="C435" s="305">
        <v>10.66</v>
      </c>
      <c r="D435" s="262"/>
      <c r="E435" s="262"/>
      <c r="F435" s="230"/>
    </row>
    <row r="436" spans="1:6" s="229" customFormat="1" ht="15.75" outlineLevel="1" x14ac:dyDescent="0.25">
      <c r="A436" s="302">
        <v>504017</v>
      </c>
      <c r="B436" s="330" t="s">
        <v>2295</v>
      </c>
      <c r="C436" s="291">
        <v>12.35</v>
      </c>
      <c r="D436" s="262"/>
      <c r="E436" s="262"/>
      <c r="F436" s="230"/>
    </row>
    <row r="437" spans="1:6" s="229" customFormat="1" ht="15.75" outlineLevel="1" x14ac:dyDescent="0.25">
      <c r="A437" s="304">
        <v>504020</v>
      </c>
      <c r="B437" s="328" t="s">
        <v>2294</v>
      </c>
      <c r="C437" s="305">
        <v>11.83</v>
      </c>
      <c r="D437" s="262"/>
      <c r="E437" s="262"/>
      <c r="F437" s="230"/>
    </row>
    <row r="438" spans="1:6" s="229" customFormat="1" ht="15.75" outlineLevel="1" x14ac:dyDescent="0.25">
      <c r="A438" s="302">
        <v>504025</v>
      </c>
      <c r="B438" s="330" t="s">
        <v>2293</v>
      </c>
      <c r="C438" s="291">
        <v>9.36</v>
      </c>
      <c r="D438" s="262"/>
      <c r="E438" s="262"/>
      <c r="F438" s="230"/>
    </row>
    <row r="439" spans="1:6" s="229" customFormat="1" ht="15.75" outlineLevel="1" x14ac:dyDescent="0.25">
      <c r="A439" s="304">
        <v>504026</v>
      </c>
      <c r="B439" s="328" t="s">
        <v>2292</v>
      </c>
      <c r="C439" s="305">
        <v>11.83</v>
      </c>
      <c r="D439" s="262"/>
      <c r="E439" s="262"/>
      <c r="F439" s="230"/>
    </row>
    <row r="440" spans="1:6" s="229" customFormat="1" ht="15.75" outlineLevel="1" x14ac:dyDescent="0.25">
      <c r="A440" s="302">
        <v>504027</v>
      </c>
      <c r="B440" s="330" t="s">
        <v>2291</v>
      </c>
      <c r="C440" s="291">
        <v>11.18</v>
      </c>
      <c r="D440" s="262"/>
      <c r="E440" s="262"/>
      <c r="F440" s="230"/>
    </row>
    <row r="441" spans="1:6" s="229" customFormat="1" ht="15.75" outlineLevel="1" x14ac:dyDescent="0.25">
      <c r="A441" s="304">
        <v>504028</v>
      </c>
      <c r="B441" s="328" t="s">
        <v>2290</v>
      </c>
      <c r="C441" s="305">
        <v>11.18</v>
      </c>
      <c r="D441" s="262"/>
      <c r="E441" s="262"/>
      <c r="F441" s="230"/>
    </row>
    <row r="442" spans="1:6" s="229" customFormat="1" ht="15.75" outlineLevel="1" x14ac:dyDescent="0.25">
      <c r="A442" s="302">
        <v>504029</v>
      </c>
      <c r="B442" s="330" t="s">
        <v>2289</v>
      </c>
      <c r="C442" s="291">
        <v>9.36</v>
      </c>
      <c r="D442" s="262"/>
      <c r="E442" s="262"/>
      <c r="F442" s="230"/>
    </row>
    <row r="443" spans="1:6" s="229" customFormat="1" ht="15.75" outlineLevel="1" x14ac:dyDescent="0.25">
      <c r="A443" s="304">
        <v>504037</v>
      </c>
      <c r="B443" s="328" t="s">
        <v>2288</v>
      </c>
      <c r="C443" s="305">
        <v>10.66</v>
      </c>
      <c r="D443" s="262"/>
      <c r="E443" s="262"/>
      <c r="F443" s="230"/>
    </row>
    <row r="444" spans="1:6" s="229" customFormat="1" ht="15.75" outlineLevel="1" x14ac:dyDescent="0.25">
      <c r="A444" s="302">
        <v>504030</v>
      </c>
      <c r="B444" s="330" t="s">
        <v>2287</v>
      </c>
      <c r="C444" s="291">
        <v>10.66</v>
      </c>
      <c r="D444" s="262"/>
      <c r="E444" s="262"/>
      <c r="F444" s="230"/>
    </row>
    <row r="445" spans="1:6" s="229" customFormat="1" ht="15.75" outlineLevel="1" x14ac:dyDescent="0.25">
      <c r="A445" s="304">
        <v>504031</v>
      </c>
      <c r="B445" s="328" t="s">
        <v>2286</v>
      </c>
      <c r="C445" s="305">
        <v>10.66</v>
      </c>
      <c r="D445" s="262"/>
      <c r="E445" s="262"/>
      <c r="F445" s="230"/>
    </row>
    <row r="446" spans="1:6" s="229" customFormat="1" ht="15.75" outlineLevel="1" x14ac:dyDescent="0.25">
      <c r="A446" s="302">
        <v>504032</v>
      </c>
      <c r="B446" s="330" t="s">
        <v>2285</v>
      </c>
      <c r="C446" s="291">
        <v>20.67</v>
      </c>
      <c r="D446" s="262"/>
      <c r="E446" s="262"/>
      <c r="F446" s="230"/>
    </row>
    <row r="447" spans="1:6" s="229" customFormat="1" ht="15.75" outlineLevel="1" x14ac:dyDescent="0.25">
      <c r="A447" s="304">
        <v>504042</v>
      </c>
      <c r="B447" s="328" t="s">
        <v>2285</v>
      </c>
      <c r="C447" s="305">
        <v>31.2</v>
      </c>
      <c r="D447" s="262"/>
      <c r="E447" s="262"/>
      <c r="F447" s="230"/>
    </row>
    <row r="448" spans="1:6" s="229" customFormat="1" ht="15.75" outlineLevel="1" x14ac:dyDescent="0.25">
      <c r="A448" s="302">
        <v>504033</v>
      </c>
      <c r="B448" s="330" t="s">
        <v>2284</v>
      </c>
      <c r="C448" s="291">
        <v>25.35</v>
      </c>
      <c r="D448" s="262"/>
      <c r="E448" s="262"/>
      <c r="F448" s="230"/>
    </row>
    <row r="449" spans="1:6" s="229" customFormat="1" ht="15.75" outlineLevel="1" x14ac:dyDescent="0.25">
      <c r="A449" s="304">
        <v>504034</v>
      </c>
      <c r="B449" s="328" t="s">
        <v>2283</v>
      </c>
      <c r="C449" s="305">
        <v>33.800000000000004</v>
      </c>
      <c r="D449" s="262"/>
      <c r="E449" s="262"/>
      <c r="F449" s="230"/>
    </row>
    <row r="450" spans="1:6" s="229" customFormat="1" ht="15.75" outlineLevel="1" x14ac:dyDescent="0.25">
      <c r="A450" s="302">
        <v>504039</v>
      </c>
      <c r="B450" s="330" t="s">
        <v>2282</v>
      </c>
      <c r="C450" s="291">
        <v>6.11</v>
      </c>
      <c r="D450" s="262"/>
      <c r="E450" s="262"/>
      <c r="F450" s="230"/>
    </row>
    <row r="451" spans="1:6" s="229" customFormat="1" ht="15.75" outlineLevel="1" x14ac:dyDescent="0.25">
      <c r="A451" s="304">
        <v>504040</v>
      </c>
      <c r="B451" s="328" t="s">
        <v>2281</v>
      </c>
      <c r="C451" s="305">
        <v>6.11</v>
      </c>
      <c r="D451" s="262"/>
      <c r="E451" s="262"/>
      <c r="F451" s="230"/>
    </row>
    <row r="452" spans="1:6" s="229" customFormat="1" ht="15" outlineLevel="1" x14ac:dyDescent="0.25">
      <c r="A452" s="302">
        <v>504041</v>
      </c>
      <c r="B452" s="330" t="s">
        <v>2280</v>
      </c>
      <c r="C452" s="335" t="s">
        <v>2279</v>
      </c>
      <c r="D452" s="262"/>
      <c r="E452" s="262"/>
      <c r="F452" s="230"/>
    </row>
    <row r="453" spans="1:6" s="229" customFormat="1" ht="15.75" outlineLevel="1" x14ac:dyDescent="0.25">
      <c r="A453" s="304">
        <v>504045</v>
      </c>
      <c r="B453" s="328" t="s">
        <v>2278</v>
      </c>
      <c r="C453" s="305">
        <v>9.36</v>
      </c>
      <c r="D453" s="262"/>
      <c r="E453" s="262"/>
      <c r="F453" s="230"/>
    </row>
    <row r="454" spans="1:6" s="229" customFormat="1" ht="15.75" outlineLevel="1" x14ac:dyDescent="0.25">
      <c r="A454" s="302">
        <v>504046</v>
      </c>
      <c r="B454" s="330" t="s">
        <v>2277</v>
      </c>
      <c r="C454" s="291">
        <v>11.83</v>
      </c>
      <c r="D454" s="262"/>
      <c r="E454" s="262"/>
      <c r="F454" s="230"/>
    </row>
    <row r="455" spans="1:6" s="229" customFormat="1" ht="15.75" outlineLevel="1" x14ac:dyDescent="0.25">
      <c r="A455" s="304">
        <v>504047</v>
      </c>
      <c r="B455" s="328" t="s">
        <v>2276</v>
      </c>
      <c r="C455" s="305">
        <v>4.16</v>
      </c>
      <c r="D455" s="262"/>
      <c r="E455" s="262"/>
      <c r="F455" s="230"/>
    </row>
    <row r="456" spans="1:6" s="229" customFormat="1" ht="15.75" outlineLevel="1" x14ac:dyDescent="0.25">
      <c r="A456" s="302">
        <v>504060</v>
      </c>
      <c r="B456" s="330" t="s">
        <v>2275</v>
      </c>
      <c r="C456" s="291">
        <v>9.36</v>
      </c>
      <c r="D456" s="262"/>
      <c r="E456" s="262"/>
      <c r="F456" s="230"/>
    </row>
    <row r="457" spans="1:6" s="229" customFormat="1" ht="15.75" outlineLevel="1" x14ac:dyDescent="0.25">
      <c r="A457" s="304">
        <v>504061</v>
      </c>
      <c r="B457" s="328" t="s">
        <v>2274</v>
      </c>
      <c r="C457" s="305">
        <v>10.79</v>
      </c>
      <c r="D457" s="262"/>
      <c r="E457" s="262"/>
      <c r="F457" s="230"/>
    </row>
    <row r="458" spans="1:6" s="229" customFormat="1" ht="15.75" outlineLevel="1" x14ac:dyDescent="0.25">
      <c r="A458" s="302">
        <v>504062</v>
      </c>
      <c r="B458" s="333" t="s">
        <v>2273</v>
      </c>
      <c r="C458" s="291">
        <v>40.299999999999997</v>
      </c>
      <c r="D458" s="262"/>
      <c r="E458" s="262"/>
      <c r="F458" s="230"/>
    </row>
    <row r="459" spans="1:6" s="229" customFormat="1" ht="15.75" outlineLevel="1" x14ac:dyDescent="0.25">
      <c r="A459" s="304">
        <v>504121</v>
      </c>
      <c r="B459" s="334" t="s">
        <v>2272</v>
      </c>
      <c r="C459" s="305">
        <v>22.88</v>
      </c>
      <c r="D459" s="262"/>
      <c r="E459" s="262"/>
      <c r="F459" s="230"/>
    </row>
    <row r="460" spans="1:6" s="229" customFormat="1" ht="15.75" outlineLevel="1" x14ac:dyDescent="0.25">
      <c r="A460" s="302">
        <v>504122</v>
      </c>
      <c r="B460" s="333" t="s">
        <v>2271</v>
      </c>
      <c r="C460" s="291">
        <v>52</v>
      </c>
      <c r="D460" s="262"/>
      <c r="E460" s="262"/>
      <c r="F460" s="230"/>
    </row>
    <row r="461" spans="1:6" s="229" customFormat="1" ht="15.75" x14ac:dyDescent="0.25">
      <c r="A461" s="323"/>
      <c r="B461" s="322" t="s">
        <v>2270</v>
      </c>
      <c r="C461" s="326" t="s">
        <v>2249</v>
      </c>
      <c r="D461" s="262"/>
      <c r="E461" s="262"/>
      <c r="F461" s="230"/>
    </row>
    <row r="462" spans="1:6" s="229" customFormat="1" ht="15.75" outlineLevel="1" x14ac:dyDescent="0.25">
      <c r="A462" s="302">
        <v>504240</v>
      </c>
      <c r="B462" s="330" t="s">
        <v>2269</v>
      </c>
      <c r="C462" s="329">
        <v>9.75</v>
      </c>
      <c r="D462" s="262"/>
      <c r="E462" s="262"/>
      <c r="F462" s="230"/>
    </row>
    <row r="463" spans="1:6" s="229" customFormat="1" ht="15.75" outlineLevel="1" x14ac:dyDescent="0.25">
      <c r="A463" s="304">
        <v>504241</v>
      </c>
      <c r="B463" s="332" t="s">
        <v>2268</v>
      </c>
      <c r="C463" s="331">
        <v>2.6</v>
      </c>
      <c r="D463" s="262"/>
      <c r="E463" s="262"/>
      <c r="F463" s="230"/>
    </row>
    <row r="464" spans="1:6" s="229" customFormat="1" ht="15.75" x14ac:dyDescent="0.25">
      <c r="A464" s="323"/>
      <c r="B464" s="322" t="s">
        <v>2267</v>
      </c>
      <c r="C464" s="326" t="s">
        <v>2249</v>
      </c>
      <c r="D464" s="262"/>
      <c r="E464" s="262"/>
      <c r="F464" s="230"/>
    </row>
    <row r="465" spans="1:6" s="229" customFormat="1" ht="15.75" outlineLevel="1" x14ac:dyDescent="0.25">
      <c r="A465" s="302">
        <v>504310</v>
      </c>
      <c r="B465" s="330" t="s">
        <v>2266</v>
      </c>
      <c r="C465" s="329">
        <v>10.53</v>
      </c>
      <c r="D465" s="262"/>
      <c r="E465" s="262"/>
      <c r="F465" s="230"/>
    </row>
    <row r="466" spans="1:6" s="229" customFormat="1" ht="15.75" x14ac:dyDescent="0.25">
      <c r="A466" s="323"/>
      <c r="B466" s="322" t="s">
        <v>2265</v>
      </c>
      <c r="C466" s="326" t="s">
        <v>2249</v>
      </c>
      <c r="D466" s="262"/>
      <c r="E466" s="262"/>
      <c r="F466" s="230"/>
    </row>
    <row r="467" spans="1:6" s="229" customFormat="1" ht="15.75" outlineLevel="1" x14ac:dyDescent="0.25">
      <c r="A467" s="302">
        <v>504160</v>
      </c>
      <c r="B467" s="330" t="s">
        <v>2264</v>
      </c>
      <c r="C467" s="329">
        <v>9.75</v>
      </c>
      <c r="D467" s="262"/>
      <c r="E467" s="262"/>
      <c r="F467" s="230"/>
    </row>
    <row r="468" spans="1:6" s="229" customFormat="1" ht="15.75" outlineLevel="1" x14ac:dyDescent="0.25">
      <c r="A468" s="304">
        <v>504161</v>
      </c>
      <c r="B468" s="328" t="s">
        <v>2263</v>
      </c>
      <c r="C468" s="327">
        <v>10.270000000000001</v>
      </c>
      <c r="D468" s="262"/>
      <c r="E468" s="262"/>
      <c r="F468" s="230"/>
    </row>
    <row r="469" spans="1:6" s="229" customFormat="1" ht="15.75" outlineLevel="1" x14ac:dyDescent="0.25">
      <c r="A469" s="302">
        <v>504162</v>
      </c>
      <c r="B469" s="330" t="s">
        <v>2262</v>
      </c>
      <c r="C469" s="329">
        <v>19.63</v>
      </c>
      <c r="D469" s="262"/>
      <c r="E469" s="262"/>
      <c r="F469" s="230"/>
    </row>
    <row r="470" spans="1:6" s="229" customFormat="1" ht="15.75" outlineLevel="1" x14ac:dyDescent="0.25">
      <c r="A470" s="304">
        <v>504163</v>
      </c>
      <c r="B470" s="328" t="s">
        <v>2261</v>
      </c>
      <c r="C470" s="327">
        <v>19.63</v>
      </c>
      <c r="D470" s="262"/>
      <c r="E470" s="262"/>
      <c r="F470" s="230"/>
    </row>
    <row r="471" spans="1:6" s="229" customFormat="1" ht="15.75" x14ac:dyDescent="0.25">
      <c r="A471" s="323"/>
      <c r="B471" s="322" t="s">
        <v>2260</v>
      </c>
      <c r="C471" s="326" t="s">
        <v>2249</v>
      </c>
      <c r="D471" s="262"/>
      <c r="E471" s="262"/>
      <c r="F471" s="230"/>
    </row>
    <row r="472" spans="1:6" s="229" customFormat="1" ht="15.75" outlineLevel="1" x14ac:dyDescent="0.25">
      <c r="A472" s="302">
        <v>505005</v>
      </c>
      <c r="B472" s="325" t="s">
        <v>2259</v>
      </c>
      <c r="C472" s="291">
        <v>0.81900000000000006</v>
      </c>
      <c r="D472" s="262"/>
      <c r="E472" s="262"/>
      <c r="F472" s="230"/>
    </row>
    <row r="473" spans="1:6" s="229" customFormat="1" ht="15.75" outlineLevel="1" x14ac:dyDescent="0.25">
      <c r="A473" s="304">
        <v>505006</v>
      </c>
      <c r="B473" s="324" t="s">
        <v>2258</v>
      </c>
      <c r="C473" s="305">
        <v>0.81900000000000006</v>
      </c>
      <c r="D473" s="262"/>
      <c r="E473" s="262"/>
      <c r="F473" s="230"/>
    </row>
    <row r="474" spans="1:6" s="229" customFormat="1" ht="15.75" outlineLevel="1" x14ac:dyDescent="0.25">
      <c r="A474" s="302">
        <v>505007</v>
      </c>
      <c r="B474" s="325" t="s">
        <v>2257</v>
      </c>
      <c r="C474" s="291">
        <v>0.81900000000000006</v>
      </c>
      <c r="D474" s="262"/>
      <c r="E474" s="262"/>
      <c r="F474" s="230"/>
    </row>
    <row r="475" spans="1:6" s="229" customFormat="1" ht="13.5" customHeight="1" outlineLevel="1" x14ac:dyDescent="0.25">
      <c r="A475" s="304">
        <v>505008</v>
      </c>
      <c r="B475" s="324" t="s">
        <v>2256</v>
      </c>
      <c r="C475" s="305">
        <v>0.81900000000000006</v>
      </c>
      <c r="D475" s="262"/>
      <c r="E475" s="262"/>
      <c r="F475" s="230"/>
    </row>
    <row r="476" spans="1:6" s="229" customFormat="1" ht="18" customHeight="1" outlineLevel="1" x14ac:dyDescent="0.25">
      <c r="A476" s="302">
        <v>505009</v>
      </c>
      <c r="B476" s="325" t="s">
        <v>2255</v>
      </c>
      <c r="C476" s="291">
        <v>0.81900000000000006</v>
      </c>
      <c r="D476" s="262"/>
      <c r="E476" s="262"/>
      <c r="F476" s="230"/>
    </row>
    <row r="477" spans="1:6" s="229" customFormat="1" ht="16.5" customHeight="1" x14ac:dyDescent="0.25">
      <c r="A477" s="304">
        <v>505010</v>
      </c>
      <c r="B477" s="324" t="s">
        <v>2254</v>
      </c>
      <c r="C477" s="305">
        <v>0.81900000000000006</v>
      </c>
      <c r="D477" s="262"/>
      <c r="E477" s="262"/>
      <c r="F477" s="230"/>
    </row>
    <row r="478" spans="1:6" s="229" customFormat="1" ht="15.75" outlineLevel="1" x14ac:dyDescent="0.25">
      <c r="A478" s="323"/>
      <c r="B478" s="322" t="s">
        <v>2253</v>
      </c>
      <c r="C478" s="326" t="s">
        <v>2249</v>
      </c>
      <c r="D478" s="262"/>
      <c r="E478" s="262"/>
      <c r="F478" s="230"/>
    </row>
    <row r="479" spans="1:6" s="229" customFormat="1" ht="15.75" outlineLevel="1" x14ac:dyDescent="0.25">
      <c r="A479" s="302">
        <v>505001</v>
      </c>
      <c r="B479" s="325" t="s">
        <v>2252</v>
      </c>
      <c r="C479" s="291">
        <v>0.81900000000000006</v>
      </c>
      <c r="D479" s="262"/>
      <c r="E479" s="262"/>
      <c r="F479" s="230"/>
    </row>
    <row r="480" spans="1:6" s="229" customFormat="1" ht="17.25" customHeight="1" x14ac:dyDescent="0.25">
      <c r="A480" s="304">
        <v>505004</v>
      </c>
      <c r="B480" s="324" t="s">
        <v>2251</v>
      </c>
      <c r="C480" s="305">
        <v>0.81900000000000006</v>
      </c>
      <c r="D480" s="262"/>
      <c r="E480" s="262"/>
      <c r="F480" s="230"/>
    </row>
    <row r="481" spans="1:6" s="229" customFormat="1" ht="15.75" x14ac:dyDescent="0.25">
      <c r="A481" s="323"/>
      <c r="B481" s="322" t="s">
        <v>2250</v>
      </c>
      <c r="C481" s="321" t="s">
        <v>2249</v>
      </c>
      <c r="D481" s="262"/>
      <c r="E481" s="262"/>
      <c r="F481" s="230"/>
    </row>
    <row r="482" spans="1:6" s="229" customFormat="1" ht="40.5" customHeight="1" x14ac:dyDescent="0.25">
      <c r="A482" s="302">
        <v>505400</v>
      </c>
      <c r="B482" s="314" t="s">
        <v>2248</v>
      </c>
      <c r="C482" s="313">
        <v>0.22799999999999998</v>
      </c>
      <c r="D482" s="316"/>
      <c r="E482" s="262"/>
      <c r="F482" s="230"/>
    </row>
    <row r="483" spans="1:6" s="229" customFormat="1" ht="36" customHeight="1" x14ac:dyDescent="0.25">
      <c r="A483" s="304">
        <v>505401</v>
      </c>
      <c r="B483" s="311" t="s">
        <v>2247</v>
      </c>
      <c r="C483" s="310">
        <v>0.42000000000000004</v>
      </c>
      <c r="D483" s="318"/>
      <c r="E483" s="262"/>
      <c r="F483" s="230"/>
    </row>
    <row r="484" spans="1:6" s="229" customFormat="1" ht="36" customHeight="1" x14ac:dyDescent="0.25">
      <c r="A484" s="302">
        <v>505403</v>
      </c>
      <c r="B484" s="314" t="s">
        <v>2246</v>
      </c>
      <c r="C484" s="320">
        <v>0.36</v>
      </c>
      <c r="D484" s="319"/>
      <c r="E484" s="262"/>
      <c r="F484" s="230"/>
    </row>
    <row r="485" spans="1:6" s="229" customFormat="1" ht="40.5" customHeight="1" x14ac:dyDescent="0.25">
      <c r="A485" s="304">
        <v>505390</v>
      </c>
      <c r="B485" s="311" t="s">
        <v>2245</v>
      </c>
      <c r="C485" s="310">
        <v>0.58499999999999996</v>
      </c>
      <c r="D485" s="316"/>
      <c r="E485" s="262"/>
      <c r="F485" s="230"/>
    </row>
    <row r="486" spans="1:6" s="229" customFormat="1" ht="40.5" customHeight="1" x14ac:dyDescent="0.25">
      <c r="A486" s="302">
        <v>505404</v>
      </c>
      <c r="B486" s="314" t="s">
        <v>2244</v>
      </c>
      <c r="C486" s="313">
        <v>9.1499999999999998E-2</v>
      </c>
      <c r="D486" s="316"/>
      <c r="E486" s="262"/>
      <c r="F486" s="230"/>
    </row>
    <row r="487" spans="1:6" s="229" customFormat="1" ht="40.5" customHeight="1" x14ac:dyDescent="0.25">
      <c r="A487" s="304">
        <v>505406</v>
      </c>
      <c r="B487" s="311" t="s">
        <v>2243</v>
      </c>
      <c r="C487" s="310">
        <v>0.14850000000000002</v>
      </c>
      <c r="D487" s="316"/>
      <c r="E487" s="262"/>
      <c r="F487" s="230"/>
    </row>
    <row r="488" spans="1:6" s="229" customFormat="1" ht="30" customHeight="1" x14ac:dyDescent="0.25">
      <c r="A488" s="302">
        <v>505408</v>
      </c>
      <c r="B488" s="314" t="s">
        <v>2242</v>
      </c>
      <c r="C488" s="313">
        <v>0.12</v>
      </c>
      <c r="D488" s="318"/>
      <c r="E488" s="262"/>
      <c r="F488" s="230"/>
    </row>
    <row r="489" spans="1:6" s="229" customFormat="1" ht="26.25" customHeight="1" x14ac:dyDescent="0.25">
      <c r="A489" s="304">
        <v>505408</v>
      </c>
      <c r="B489" s="311" t="s">
        <v>2241</v>
      </c>
      <c r="C489" s="310">
        <v>7.5000000000000011E-2</v>
      </c>
      <c r="D489" s="319"/>
      <c r="E489" s="262"/>
      <c r="F489" s="230"/>
    </row>
    <row r="490" spans="1:6" s="229" customFormat="1" ht="30" customHeight="1" x14ac:dyDescent="0.25">
      <c r="A490" s="302">
        <v>505391</v>
      </c>
      <c r="B490" s="314" t="s">
        <v>2240</v>
      </c>
      <c r="C490" s="313">
        <v>0.1275</v>
      </c>
      <c r="D490" s="317"/>
      <c r="E490" s="262"/>
      <c r="F490" s="230"/>
    </row>
    <row r="491" spans="1:6" s="229" customFormat="1" ht="40.5" customHeight="1" x14ac:dyDescent="0.25">
      <c r="A491" s="304">
        <v>505410</v>
      </c>
      <c r="B491" s="311" t="s">
        <v>2239</v>
      </c>
      <c r="C491" s="310">
        <v>0.21899999999999997</v>
      </c>
      <c r="D491" s="316"/>
      <c r="E491" s="262"/>
      <c r="F491" s="230"/>
    </row>
    <row r="492" spans="1:6" s="229" customFormat="1" ht="40.5" customHeight="1" x14ac:dyDescent="0.25">
      <c r="A492" s="302">
        <v>505412</v>
      </c>
      <c r="B492" s="314" t="s">
        <v>2238</v>
      </c>
      <c r="C492" s="313">
        <v>0.27749999999999997</v>
      </c>
      <c r="D492" s="316"/>
      <c r="E492" s="262"/>
      <c r="F492" s="230"/>
    </row>
    <row r="493" spans="1:6" s="229" customFormat="1" ht="35.25" customHeight="1" x14ac:dyDescent="0.25">
      <c r="A493" s="304">
        <v>505416</v>
      </c>
      <c r="B493" s="311" t="s">
        <v>2237</v>
      </c>
      <c r="C493" s="310">
        <v>0.27600000000000002</v>
      </c>
      <c r="D493" s="318"/>
      <c r="E493" s="262"/>
      <c r="F493" s="230"/>
    </row>
    <row r="494" spans="1:6" s="229" customFormat="1" ht="35.25" customHeight="1" x14ac:dyDescent="0.25">
      <c r="A494" s="302">
        <v>505418</v>
      </c>
      <c r="B494" s="314" t="s">
        <v>2236</v>
      </c>
      <c r="C494" s="313">
        <v>0.25650000000000001</v>
      </c>
      <c r="D494" s="317"/>
      <c r="E494" s="262"/>
      <c r="F494" s="230"/>
    </row>
    <row r="495" spans="1:6" s="229" customFormat="1" ht="33.75" customHeight="1" x14ac:dyDescent="0.25">
      <c r="A495" s="304">
        <v>505420</v>
      </c>
      <c r="B495" s="311" t="s">
        <v>2235</v>
      </c>
      <c r="C495" s="310">
        <v>0.36</v>
      </c>
      <c r="D495" s="318"/>
      <c r="E495" s="262"/>
      <c r="F495" s="230"/>
    </row>
    <row r="496" spans="1:6" s="229" customFormat="1" ht="33.75" customHeight="1" x14ac:dyDescent="0.25">
      <c r="A496" s="302">
        <v>505421</v>
      </c>
      <c r="B496" s="314" t="s">
        <v>2234</v>
      </c>
      <c r="C496" s="313">
        <v>0.315</v>
      </c>
      <c r="D496" s="317"/>
      <c r="E496" s="262"/>
      <c r="F496" s="230"/>
    </row>
    <row r="497" spans="1:6" s="229" customFormat="1" ht="40.5" customHeight="1" x14ac:dyDescent="0.25">
      <c r="A497" s="304">
        <v>505427</v>
      </c>
      <c r="B497" s="311" t="s">
        <v>2233</v>
      </c>
      <c r="C497" s="310">
        <v>0.46650000000000003</v>
      </c>
      <c r="D497" s="316"/>
      <c r="E497" s="262"/>
      <c r="F497" s="230"/>
    </row>
    <row r="498" spans="1:6" s="229" customFormat="1" ht="40.5" customHeight="1" x14ac:dyDescent="0.25">
      <c r="A498" s="302">
        <v>505429</v>
      </c>
      <c r="B498" s="314" t="s">
        <v>2232</v>
      </c>
      <c r="C498" s="313">
        <v>0.28349999999999997</v>
      </c>
      <c r="D498" s="316"/>
      <c r="E498" s="262"/>
      <c r="F498" s="230"/>
    </row>
    <row r="499" spans="1:6" s="229" customFormat="1" ht="40.5" customHeight="1" x14ac:dyDescent="0.25">
      <c r="A499" s="304">
        <v>505431</v>
      </c>
      <c r="B499" s="311" t="s">
        <v>2231</v>
      </c>
      <c r="C499" s="310">
        <v>0.2475</v>
      </c>
      <c r="D499" s="316"/>
      <c r="E499" s="262"/>
      <c r="F499" s="230"/>
    </row>
    <row r="500" spans="1:6" s="229" customFormat="1" ht="50.25" customHeight="1" x14ac:dyDescent="0.25">
      <c r="A500" s="302">
        <v>505433</v>
      </c>
      <c r="B500" s="314" t="s">
        <v>2230</v>
      </c>
      <c r="C500" s="313">
        <v>0.34500000000000003</v>
      </c>
      <c r="D500" s="316"/>
      <c r="E500" s="262"/>
      <c r="F500" s="230"/>
    </row>
    <row r="501" spans="1:6" s="229" customFormat="1" ht="45.75" customHeight="1" x14ac:dyDescent="0.25">
      <c r="A501" s="304">
        <v>505392</v>
      </c>
      <c r="B501" s="311" t="s">
        <v>2229</v>
      </c>
      <c r="C501" s="310">
        <v>0.375</v>
      </c>
      <c r="D501" s="318"/>
      <c r="E501" s="262"/>
      <c r="F501" s="230"/>
    </row>
    <row r="502" spans="1:6" s="229" customFormat="1" ht="45.75" customHeight="1" x14ac:dyDescent="0.25">
      <c r="A502" s="302" t="s">
        <v>2228</v>
      </c>
      <c r="B502" s="314" t="s">
        <v>2227</v>
      </c>
      <c r="C502" s="313">
        <v>0.26249999999999996</v>
      </c>
      <c r="D502" s="319"/>
      <c r="E502" s="262"/>
      <c r="F502" s="230"/>
    </row>
    <row r="503" spans="1:6" s="229" customFormat="1" ht="50.25" customHeight="1" x14ac:dyDescent="0.25">
      <c r="A503" s="304">
        <v>505435</v>
      </c>
      <c r="B503" s="311" t="s">
        <v>2226</v>
      </c>
      <c r="C503" s="310">
        <v>0.25650000000000001</v>
      </c>
      <c r="D503" s="317"/>
      <c r="E503" s="262"/>
      <c r="F503" s="230"/>
    </row>
    <row r="504" spans="1:6" s="229" customFormat="1" ht="60" customHeight="1" x14ac:dyDescent="0.25">
      <c r="A504" s="302">
        <v>505438</v>
      </c>
      <c r="B504" s="314" t="s">
        <v>2225</v>
      </c>
      <c r="C504" s="313">
        <v>0.40200000000000002</v>
      </c>
      <c r="D504" s="316"/>
      <c r="E504" s="262"/>
      <c r="F504" s="230"/>
    </row>
    <row r="505" spans="1:6" s="229" customFormat="1" ht="40.5" customHeight="1" x14ac:dyDescent="0.25">
      <c r="A505" s="304">
        <v>505440</v>
      </c>
      <c r="B505" s="311" t="s">
        <v>2224</v>
      </c>
      <c r="C505" s="310">
        <v>0.2475</v>
      </c>
      <c r="D505" s="316"/>
      <c r="E505" s="262"/>
      <c r="F505" s="230"/>
    </row>
    <row r="506" spans="1:6" s="229" customFormat="1" ht="50.25" customHeight="1" x14ac:dyDescent="0.25">
      <c r="A506" s="302">
        <v>505443</v>
      </c>
      <c r="B506" s="314" t="s">
        <v>2223</v>
      </c>
      <c r="C506" s="313">
        <v>0.34500000000000003</v>
      </c>
      <c r="D506" s="318"/>
      <c r="E506" s="262"/>
      <c r="F506" s="230"/>
    </row>
    <row r="507" spans="1:6" s="229" customFormat="1" ht="50.25" customHeight="1" x14ac:dyDescent="0.25">
      <c r="A507" s="304">
        <v>505445</v>
      </c>
      <c r="B507" s="311" t="s">
        <v>2222</v>
      </c>
      <c r="C507" s="310">
        <v>0.25650000000000001</v>
      </c>
      <c r="D507" s="317"/>
      <c r="E507" s="262"/>
      <c r="F507" s="230"/>
    </row>
    <row r="508" spans="1:6" s="229" customFormat="1" ht="40.5" customHeight="1" x14ac:dyDescent="0.25">
      <c r="A508" s="302">
        <v>505450</v>
      </c>
      <c r="B508" s="314" t="s">
        <v>2221</v>
      </c>
      <c r="C508" s="313">
        <v>0.25650000000000001</v>
      </c>
      <c r="D508" s="316"/>
      <c r="E508" s="262"/>
      <c r="F508" s="230"/>
    </row>
    <row r="509" spans="1:6" s="229" customFormat="1" ht="40.5" customHeight="1" x14ac:dyDescent="0.25">
      <c r="A509" s="304">
        <v>505451</v>
      </c>
      <c r="B509" s="311" t="s">
        <v>2220</v>
      </c>
      <c r="C509" s="310">
        <v>0.25650000000000001</v>
      </c>
      <c r="D509" s="316"/>
      <c r="E509" s="262"/>
      <c r="F509" s="230"/>
    </row>
    <row r="510" spans="1:6" s="229" customFormat="1" ht="50.25" customHeight="1" x14ac:dyDescent="0.25">
      <c r="A510" s="302">
        <v>505456</v>
      </c>
      <c r="B510" s="314" t="s">
        <v>2219</v>
      </c>
      <c r="C510" s="313">
        <v>0.30000000000000004</v>
      </c>
      <c r="D510" s="318"/>
      <c r="E510" s="262"/>
      <c r="F510" s="230"/>
    </row>
    <row r="511" spans="1:6" s="229" customFormat="1" ht="27.75" x14ac:dyDescent="0.25">
      <c r="A511" s="304">
        <v>505458</v>
      </c>
      <c r="B511" s="311" t="s">
        <v>2218</v>
      </c>
      <c r="C511" s="310">
        <v>0.25650000000000001</v>
      </c>
      <c r="D511" s="319"/>
      <c r="E511" s="262"/>
      <c r="F511" s="230"/>
    </row>
    <row r="512" spans="1:6" s="229" customFormat="1" ht="39" customHeight="1" x14ac:dyDescent="0.25">
      <c r="A512" s="302">
        <v>505459</v>
      </c>
      <c r="B512" s="314" t="s">
        <v>2217</v>
      </c>
      <c r="C512" s="313">
        <v>0.31950000000000001</v>
      </c>
      <c r="D512" s="319"/>
      <c r="E512" s="262"/>
      <c r="F512" s="230"/>
    </row>
    <row r="513" spans="1:6" s="229" customFormat="1" ht="50.25" customHeight="1" x14ac:dyDescent="0.25">
      <c r="A513" s="304">
        <v>505460</v>
      </c>
      <c r="B513" s="311" t="s">
        <v>2216</v>
      </c>
      <c r="C513" s="310">
        <v>0.41100000000000003</v>
      </c>
      <c r="D513" s="316"/>
      <c r="E513" s="262"/>
      <c r="F513" s="230"/>
    </row>
    <row r="514" spans="1:6" s="229" customFormat="1" ht="50.25" customHeight="1" x14ac:dyDescent="0.25">
      <c r="A514" s="302">
        <v>505463</v>
      </c>
      <c r="B514" s="314" t="s">
        <v>2215</v>
      </c>
      <c r="C514" s="313">
        <v>0.38400000000000001</v>
      </c>
      <c r="D514" s="316"/>
      <c r="E514" s="262"/>
      <c r="F514" s="230"/>
    </row>
    <row r="515" spans="1:6" s="229" customFormat="1" ht="46.5" customHeight="1" x14ac:dyDescent="0.25">
      <c r="A515" s="304">
        <v>505465</v>
      </c>
      <c r="B515" s="311" t="s">
        <v>2214</v>
      </c>
      <c r="C515" s="310">
        <v>0.3105</v>
      </c>
      <c r="D515" s="318"/>
      <c r="E515" s="262"/>
      <c r="F515" s="230"/>
    </row>
    <row r="516" spans="1:6" s="229" customFormat="1" ht="46.5" customHeight="1" x14ac:dyDescent="0.25">
      <c r="A516" s="302">
        <v>505466</v>
      </c>
      <c r="B516" s="314" t="s">
        <v>2213</v>
      </c>
      <c r="C516" s="313">
        <v>0.29249999999999998</v>
      </c>
      <c r="D516" s="317"/>
      <c r="E516" s="262"/>
      <c r="F516" s="230"/>
    </row>
    <row r="517" spans="1:6" s="229" customFormat="1" ht="39.75" customHeight="1" x14ac:dyDescent="0.25">
      <c r="A517" s="304">
        <v>505469</v>
      </c>
      <c r="B517" s="311" t="s">
        <v>2212</v>
      </c>
      <c r="C517" s="310">
        <v>0.73199999999999998</v>
      </c>
      <c r="D517" s="316"/>
      <c r="E517" s="262"/>
      <c r="F517" s="230"/>
    </row>
    <row r="518" spans="1:6" s="229" customFormat="1" ht="50.25" customHeight="1" x14ac:dyDescent="0.25">
      <c r="A518" s="302">
        <v>505470</v>
      </c>
      <c r="B518" s="314" t="s">
        <v>2211</v>
      </c>
      <c r="C518" s="313">
        <v>0.6855</v>
      </c>
      <c r="D518" s="316"/>
      <c r="E518" s="262"/>
      <c r="F518" s="230"/>
    </row>
    <row r="519" spans="1:6" s="229" customFormat="1" ht="40.5" customHeight="1" x14ac:dyDescent="0.25">
      <c r="A519" s="304">
        <v>505473</v>
      </c>
      <c r="B519" s="311" t="s">
        <v>2210</v>
      </c>
      <c r="C519" s="310">
        <v>0.48</v>
      </c>
      <c r="D519" s="316"/>
      <c r="E519" s="262"/>
      <c r="F519" s="230"/>
    </row>
    <row r="520" spans="1:6" s="229" customFormat="1" ht="50.25" customHeight="1" x14ac:dyDescent="0.25">
      <c r="A520" s="302">
        <v>505476</v>
      </c>
      <c r="B520" s="314" t="s">
        <v>2209</v>
      </c>
      <c r="C520" s="313">
        <v>0.64049999999999996</v>
      </c>
      <c r="D520" s="316"/>
      <c r="E520" s="262"/>
      <c r="F520" s="230"/>
    </row>
    <row r="521" spans="1:6" s="229" customFormat="1" ht="50.25" customHeight="1" x14ac:dyDescent="0.25">
      <c r="A521" s="304">
        <v>505477</v>
      </c>
      <c r="B521" s="311" t="s">
        <v>2208</v>
      </c>
      <c r="C521" s="310">
        <v>0.36599999999999999</v>
      </c>
      <c r="D521" s="316"/>
      <c r="E521" s="262"/>
      <c r="F521" s="230"/>
    </row>
    <row r="522" spans="1:6" s="229" customFormat="1" ht="41.25" customHeight="1" x14ac:dyDescent="0.25">
      <c r="A522" s="302">
        <v>505478</v>
      </c>
      <c r="B522" s="314" t="s">
        <v>2207</v>
      </c>
      <c r="C522" s="313">
        <v>0.48</v>
      </c>
      <c r="D522" s="318"/>
      <c r="E522" s="262"/>
      <c r="F522" s="230"/>
    </row>
    <row r="523" spans="1:6" s="229" customFormat="1" ht="50.25" customHeight="1" x14ac:dyDescent="0.25">
      <c r="A523" s="304">
        <v>505480</v>
      </c>
      <c r="B523" s="311" t="s">
        <v>2206</v>
      </c>
      <c r="C523" s="310">
        <v>0.36599999999999999</v>
      </c>
      <c r="D523" s="317"/>
      <c r="E523" s="262"/>
      <c r="F523" s="230"/>
    </row>
    <row r="524" spans="1:6" s="229" customFormat="1" ht="50.25" customHeight="1" x14ac:dyDescent="0.25">
      <c r="A524" s="302">
        <v>505486</v>
      </c>
      <c r="B524" s="314" t="s">
        <v>2205</v>
      </c>
      <c r="C524" s="313">
        <v>0.82350000000000012</v>
      </c>
      <c r="D524" s="316"/>
      <c r="E524" s="262"/>
      <c r="F524" s="230"/>
    </row>
    <row r="525" spans="1:6" s="229" customFormat="1" ht="50.25" customHeight="1" x14ac:dyDescent="0.25">
      <c r="A525" s="304">
        <v>505487</v>
      </c>
      <c r="B525" s="311" t="s">
        <v>2204</v>
      </c>
      <c r="C525" s="310">
        <v>0.62249999999999994</v>
      </c>
      <c r="D525" s="315"/>
      <c r="E525" s="262"/>
      <c r="F525" s="230"/>
    </row>
    <row r="526" spans="1:6" s="229" customFormat="1" ht="50.25" customHeight="1" x14ac:dyDescent="0.25">
      <c r="A526" s="302">
        <v>505487</v>
      </c>
      <c r="B526" s="314" t="s">
        <v>2203</v>
      </c>
      <c r="C526" s="313">
        <v>0.87749999999999995</v>
      </c>
      <c r="D526" s="312"/>
      <c r="E526" s="262"/>
      <c r="F526" s="230"/>
    </row>
    <row r="527" spans="1:6" s="229" customFormat="1" ht="50.25" customHeight="1" x14ac:dyDescent="0.25">
      <c r="A527" s="304">
        <v>505493</v>
      </c>
      <c r="B527" s="311" t="s">
        <v>2202</v>
      </c>
      <c r="C527" s="310">
        <v>0.57000000000000006</v>
      </c>
      <c r="D527" s="309"/>
      <c r="E527" s="262"/>
      <c r="F527" s="230"/>
    </row>
    <row r="528" spans="1:6" s="229" customFormat="1" ht="15.75" x14ac:dyDescent="0.25">
      <c r="A528" s="308"/>
      <c r="B528" s="307" t="s">
        <v>2201</v>
      </c>
      <c r="C528" s="306" t="s">
        <v>2200</v>
      </c>
      <c r="D528" s="262"/>
      <c r="E528" s="262"/>
      <c r="F528" s="230"/>
    </row>
    <row r="529" spans="1:6" s="229" customFormat="1" ht="15.75" x14ac:dyDescent="0.25">
      <c r="A529" s="302">
        <v>505600</v>
      </c>
      <c r="B529" s="301" t="s">
        <v>2199</v>
      </c>
      <c r="C529" s="291">
        <v>0.06</v>
      </c>
      <c r="D529" s="262"/>
      <c r="E529" s="262"/>
      <c r="F529" s="230"/>
    </row>
    <row r="530" spans="1:6" s="229" customFormat="1" ht="15.75" x14ac:dyDescent="0.25">
      <c r="A530" s="304">
        <v>505602</v>
      </c>
      <c r="B530" s="303" t="s">
        <v>2198</v>
      </c>
      <c r="C530" s="305">
        <v>6.6000000000000003E-2</v>
      </c>
      <c r="D530" s="262"/>
      <c r="E530" s="262"/>
      <c r="F530" s="230"/>
    </row>
    <row r="531" spans="1:6" s="229" customFormat="1" ht="15.75" x14ac:dyDescent="0.25">
      <c r="A531" s="302">
        <v>505604</v>
      </c>
      <c r="B531" s="301" t="s">
        <v>2197</v>
      </c>
      <c r="C531" s="291">
        <v>9.9000000000000005E-2</v>
      </c>
      <c r="D531" s="262"/>
      <c r="E531" s="262"/>
      <c r="F531" s="230"/>
    </row>
    <row r="532" spans="1:6" s="229" customFormat="1" ht="15.75" x14ac:dyDescent="0.25">
      <c r="A532" s="304">
        <v>505606</v>
      </c>
      <c r="B532" s="303" t="s">
        <v>2196</v>
      </c>
      <c r="C532" s="305">
        <v>0.11</v>
      </c>
      <c r="D532" s="262"/>
      <c r="E532" s="262"/>
      <c r="F532" s="230"/>
    </row>
    <row r="533" spans="1:6" s="229" customFormat="1" ht="15.75" x14ac:dyDescent="0.25">
      <c r="A533" s="302">
        <v>505608</v>
      </c>
      <c r="B533" s="301" t="s">
        <v>2195</v>
      </c>
      <c r="C533" s="291">
        <v>0.108</v>
      </c>
      <c r="D533" s="262"/>
      <c r="E533" s="262"/>
      <c r="F533" s="230"/>
    </row>
    <row r="534" spans="1:6" s="229" customFormat="1" ht="15.75" x14ac:dyDescent="0.25">
      <c r="A534" s="304">
        <v>505610</v>
      </c>
      <c r="B534" s="303" t="s">
        <v>2194</v>
      </c>
      <c r="C534" s="305">
        <v>0.12100000000000001</v>
      </c>
      <c r="D534" s="262"/>
      <c r="E534" s="262"/>
      <c r="F534" s="230"/>
    </row>
    <row r="535" spans="1:6" s="229" customFormat="1" ht="15.75" x14ac:dyDescent="0.25">
      <c r="A535" s="302">
        <v>505612</v>
      </c>
      <c r="B535" s="301" t="s">
        <v>2193</v>
      </c>
      <c r="C535" s="291">
        <v>0.14300000000000002</v>
      </c>
      <c r="D535" s="262"/>
      <c r="E535" s="262"/>
      <c r="F535" s="230"/>
    </row>
    <row r="536" spans="1:6" s="229" customFormat="1" ht="15.75" x14ac:dyDescent="0.25">
      <c r="A536" s="304">
        <v>505614</v>
      </c>
      <c r="B536" s="303" t="s">
        <v>2192</v>
      </c>
      <c r="C536" s="305">
        <v>0.14300000000000002</v>
      </c>
      <c r="D536" s="262"/>
      <c r="E536" s="262"/>
      <c r="F536" s="230"/>
    </row>
    <row r="537" spans="1:6" s="229" customFormat="1" ht="15.75" x14ac:dyDescent="0.25">
      <c r="A537" s="302">
        <v>505616</v>
      </c>
      <c r="B537" s="301" t="s">
        <v>2191</v>
      </c>
      <c r="C537" s="291">
        <v>0.26400000000000001</v>
      </c>
      <c r="D537" s="262"/>
      <c r="E537" s="262"/>
      <c r="F537" s="230"/>
    </row>
    <row r="538" spans="1:6" s="229" customFormat="1" ht="15.75" x14ac:dyDescent="0.25">
      <c r="A538" s="304">
        <v>505618</v>
      </c>
      <c r="B538" s="303" t="s">
        <v>2190</v>
      </c>
      <c r="C538" s="291">
        <v>0.55000000000000004</v>
      </c>
      <c r="D538" s="262"/>
      <c r="E538" s="262"/>
      <c r="F538" s="230"/>
    </row>
    <row r="539" spans="1:6" s="229" customFormat="1" ht="15.75" x14ac:dyDescent="0.25">
      <c r="A539" s="302">
        <v>505620</v>
      </c>
      <c r="B539" s="301" t="s">
        <v>2189</v>
      </c>
      <c r="C539" s="291">
        <v>1.1000000000000001</v>
      </c>
      <c r="D539" s="262"/>
      <c r="E539" s="262"/>
      <c r="F539" s="230"/>
    </row>
    <row r="540" spans="1:6" s="229" customFormat="1" ht="15.75" x14ac:dyDescent="0.25">
      <c r="A540" s="300"/>
      <c r="B540" s="286" t="s">
        <v>2188</v>
      </c>
      <c r="C540" s="295"/>
      <c r="D540" s="263"/>
      <c r="E540" s="262"/>
      <c r="F540" s="230"/>
    </row>
    <row r="541" spans="1:6" s="229" customFormat="1" ht="15.75" x14ac:dyDescent="0.25">
      <c r="A541" s="284">
        <v>505500</v>
      </c>
      <c r="B541" s="299" t="s">
        <v>2187</v>
      </c>
      <c r="C541" s="298" t="s">
        <v>2186</v>
      </c>
      <c r="D541" s="263"/>
      <c r="E541" s="262"/>
      <c r="F541" s="230"/>
    </row>
    <row r="542" spans="1:6" s="229" customFormat="1" ht="15.75" x14ac:dyDescent="0.25">
      <c r="A542" s="281" t="s">
        <v>2185</v>
      </c>
      <c r="B542" s="297" t="s">
        <v>2184</v>
      </c>
      <c r="C542" s="296" t="s">
        <v>2183</v>
      </c>
      <c r="D542" s="263"/>
      <c r="E542" s="262"/>
      <c r="F542" s="230"/>
    </row>
    <row r="543" spans="1:6" s="229" customFormat="1" ht="15.75" x14ac:dyDescent="0.2">
      <c r="A543" s="287" t="s">
        <v>2182</v>
      </c>
      <c r="B543" s="286" t="s">
        <v>2181</v>
      </c>
      <c r="C543" s="295" t="s">
        <v>2180</v>
      </c>
      <c r="D543" s="263"/>
      <c r="E543" s="294"/>
      <c r="F543" s="230"/>
    </row>
    <row r="544" spans="1:6" s="229" customFormat="1" ht="15.75" x14ac:dyDescent="0.2">
      <c r="A544" s="293">
        <v>1</v>
      </c>
      <c r="B544" s="292" t="s">
        <v>2179</v>
      </c>
      <c r="C544" s="291">
        <v>96</v>
      </c>
      <c r="D544" s="263"/>
      <c r="E544" s="262"/>
      <c r="F544" s="230"/>
    </row>
    <row r="545" spans="1:6" s="229" customFormat="1" ht="15.75" x14ac:dyDescent="0.2">
      <c r="A545" s="290">
        <v>2</v>
      </c>
      <c r="B545" s="289" t="s">
        <v>2178</v>
      </c>
      <c r="C545" s="288">
        <v>123</v>
      </c>
      <c r="D545" s="263"/>
      <c r="E545" s="262"/>
      <c r="F545" s="230"/>
    </row>
    <row r="546" spans="1:6" s="229" customFormat="1" ht="15.75" x14ac:dyDescent="0.2">
      <c r="A546" s="293">
        <v>3</v>
      </c>
      <c r="B546" s="292" t="s">
        <v>2177</v>
      </c>
      <c r="C546" s="291">
        <v>155</v>
      </c>
      <c r="D546" s="263"/>
      <c r="E546" s="262"/>
      <c r="F546" s="230"/>
    </row>
    <row r="547" spans="1:6" s="229" customFormat="1" ht="15.75" x14ac:dyDescent="0.2">
      <c r="A547" s="290">
        <v>4</v>
      </c>
      <c r="B547" s="289" t="s">
        <v>2176</v>
      </c>
      <c r="C547" s="288">
        <v>229</v>
      </c>
      <c r="D547" s="263"/>
      <c r="E547" s="262"/>
      <c r="F547" s="230"/>
    </row>
    <row r="548" spans="1:6" s="229" customFormat="1" ht="15.75" x14ac:dyDescent="0.2">
      <c r="A548" s="293">
        <v>5</v>
      </c>
      <c r="B548" s="292" t="s">
        <v>2175</v>
      </c>
      <c r="C548" s="291">
        <v>154</v>
      </c>
      <c r="D548" s="263"/>
      <c r="E548" s="262"/>
      <c r="F548" s="230"/>
    </row>
    <row r="549" spans="1:6" s="229" customFormat="1" ht="15.75" x14ac:dyDescent="0.2">
      <c r="A549" s="290">
        <v>6</v>
      </c>
      <c r="B549" s="289" t="s">
        <v>2174</v>
      </c>
      <c r="C549" s="288">
        <v>196</v>
      </c>
      <c r="D549" s="263"/>
      <c r="E549" s="262"/>
      <c r="F549" s="230"/>
    </row>
    <row r="550" spans="1:6" s="229" customFormat="1" ht="15.75" x14ac:dyDescent="0.2">
      <c r="A550" s="293">
        <v>7</v>
      </c>
      <c r="B550" s="292" t="s">
        <v>2173</v>
      </c>
      <c r="C550" s="291">
        <v>184</v>
      </c>
      <c r="D550" s="263"/>
      <c r="E550" s="262"/>
      <c r="F550" s="230"/>
    </row>
    <row r="551" spans="1:6" s="229" customFormat="1" ht="15.75" x14ac:dyDescent="0.2">
      <c r="A551" s="290">
        <v>8</v>
      </c>
      <c r="B551" s="289" t="s">
        <v>2172</v>
      </c>
      <c r="C551" s="288">
        <v>233</v>
      </c>
      <c r="D551" s="263"/>
      <c r="E551" s="262"/>
      <c r="F551" s="230"/>
    </row>
    <row r="552" spans="1:6" s="229" customFormat="1" ht="15.75" x14ac:dyDescent="0.2">
      <c r="A552" s="293">
        <v>9</v>
      </c>
      <c r="B552" s="292" t="s">
        <v>2171</v>
      </c>
      <c r="C552" s="291">
        <v>275</v>
      </c>
      <c r="D552" s="263"/>
      <c r="E552" s="262"/>
      <c r="F552" s="230"/>
    </row>
    <row r="553" spans="1:6" s="229" customFormat="1" ht="15.75" x14ac:dyDescent="0.2">
      <c r="A553" s="290">
        <v>10</v>
      </c>
      <c r="B553" s="289" t="s">
        <v>2170</v>
      </c>
      <c r="C553" s="288">
        <v>270</v>
      </c>
      <c r="D553" s="263"/>
      <c r="E553" s="262"/>
      <c r="F553" s="230"/>
    </row>
    <row r="554" spans="1:6" s="229" customFormat="1" ht="15.75" x14ac:dyDescent="0.2">
      <c r="A554" s="293">
        <v>11</v>
      </c>
      <c r="B554" s="292" t="s">
        <v>2169</v>
      </c>
      <c r="C554" s="291">
        <v>327</v>
      </c>
      <c r="D554" s="263"/>
      <c r="E554" s="262"/>
      <c r="F554" s="230"/>
    </row>
    <row r="555" spans="1:6" s="229" customFormat="1" ht="15.75" x14ac:dyDescent="0.2">
      <c r="A555" s="290">
        <v>12</v>
      </c>
      <c r="B555" s="289" t="s">
        <v>2168</v>
      </c>
      <c r="C555" s="288">
        <v>383</v>
      </c>
      <c r="D555" s="263"/>
      <c r="E555" s="262"/>
      <c r="F555" s="230"/>
    </row>
    <row r="556" spans="1:6" s="229" customFormat="1" ht="15.75" x14ac:dyDescent="0.2">
      <c r="A556" s="293">
        <v>13</v>
      </c>
      <c r="B556" s="292" t="s">
        <v>2167</v>
      </c>
      <c r="C556" s="291">
        <v>376</v>
      </c>
      <c r="D556" s="263"/>
      <c r="E556" s="262"/>
      <c r="F556" s="230"/>
    </row>
    <row r="557" spans="1:6" s="229" customFormat="1" ht="15.75" x14ac:dyDescent="0.2">
      <c r="A557" s="290">
        <v>14</v>
      </c>
      <c r="B557" s="289" t="s">
        <v>2166</v>
      </c>
      <c r="C557" s="288">
        <v>442</v>
      </c>
      <c r="D557" s="263"/>
      <c r="E557" s="262"/>
      <c r="F557" s="230"/>
    </row>
    <row r="558" spans="1:6" s="229" customFormat="1" ht="15.75" x14ac:dyDescent="0.2">
      <c r="A558" s="293">
        <v>15</v>
      </c>
      <c r="B558" s="292" t="s">
        <v>2165</v>
      </c>
      <c r="C558" s="291">
        <v>509</v>
      </c>
      <c r="D558" s="263"/>
      <c r="E558" s="262"/>
      <c r="F558" s="230"/>
    </row>
    <row r="559" spans="1:6" s="229" customFormat="1" ht="15.75" x14ac:dyDescent="0.2">
      <c r="A559" s="290">
        <v>16</v>
      </c>
      <c r="B559" s="289" t="s">
        <v>2164</v>
      </c>
      <c r="C559" s="288">
        <v>497</v>
      </c>
      <c r="D559" s="263"/>
      <c r="E559" s="262"/>
      <c r="F559" s="230"/>
    </row>
    <row r="560" spans="1:6" s="229" customFormat="1" ht="25.5" customHeight="1" x14ac:dyDescent="0.25">
      <c r="A560" s="287"/>
      <c r="B560" s="286" t="s">
        <v>2163</v>
      </c>
      <c r="C560" s="285"/>
      <c r="D560" s="263"/>
      <c r="E560" s="262"/>
      <c r="F560" s="230"/>
    </row>
    <row r="561" spans="1:6" s="229" customFormat="1" ht="21" customHeight="1" x14ac:dyDescent="0.25">
      <c r="A561" s="284">
        <v>1</v>
      </c>
      <c r="B561" s="283" t="s">
        <v>2162</v>
      </c>
      <c r="C561" s="282" t="s">
        <v>2161</v>
      </c>
      <c r="D561" s="263"/>
      <c r="E561" s="262"/>
      <c r="F561" s="230"/>
    </row>
    <row r="562" spans="1:6" s="229" customFormat="1" ht="21" customHeight="1" x14ac:dyDescent="0.25">
      <c r="A562" s="281">
        <v>2</v>
      </c>
      <c r="B562" s="280" t="s">
        <v>2160</v>
      </c>
      <c r="C562" s="279" t="s">
        <v>2156</v>
      </c>
      <c r="D562" s="263"/>
      <c r="E562" s="262"/>
      <c r="F562" s="230"/>
    </row>
    <row r="563" spans="1:6" s="229" customFormat="1" ht="21" customHeight="1" x14ac:dyDescent="0.25">
      <c r="A563" s="284">
        <v>3</v>
      </c>
      <c r="B563" s="283" t="s">
        <v>2159</v>
      </c>
      <c r="C563" s="282" t="s">
        <v>2158</v>
      </c>
      <c r="D563" s="263"/>
      <c r="E563" s="262"/>
      <c r="F563" s="230"/>
    </row>
    <row r="564" spans="1:6" s="229" customFormat="1" ht="21" customHeight="1" x14ac:dyDescent="0.25">
      <c r="A564" s="281">
        <v>4</v>
      </c>
      <c r="B564" s="280" t="s">
        <v>2157</v>
      </c>
      <c r="C564" s="279" t="s">
        <v>2156</v>
      </c>
      <c r="D564" s="263"/>
      <c r="E564" s="262"/>
      <c r="F564" s="230"/>
    </row>
    <row r="565" spans="1:6" s="229" customFormat="1" ht="21" customHeight="1" x14ac:dyDescent="0.25">
      <c r="A565" s="284">
        <v>5</v>
      </c>
      <c r="B565" s="283" t="s">
        <v>2155</v>
      </c>
      <c r="C565" s="282" t="s">
        <v>2154</v>
      </c>
      <c r="D565" s="263"/>
      <c r="E565" s="262"/>
      <c r="F565" s="230"/>
    </row>
    <row r="566" spans="1:6" s="229" customFormat="1" ht="21" customHeight="1" x14ac:dyDescent="0.25">
      <c r="A566" s="281">
        <v>6</v>
      </c>
      <c r="B566" s="280" t="s">
        <v>2153</v>
      </c>
      <c r="C566" s="279" t="s">
        <v>2152</v>
      </c>
      <c r="D566" s="263"/>
      <c r="E566" s="262"/>
      <c r="F566" s="230"/>
    </row>
    <row r="567" spans="1:6" s="229" customFormat="1" ht="21" customHeight="1" thickBot="1" x14ac:dyDescent="0.3">
      <c r="A567" s="278">
        <v>7</v>
      </c>
      <c r="B567" s="277" t="s">
        <v>2151</v>
      </c>
      <c r="C567" s="276" t="s">
        <v>2150</v>
      </c>
      <c r="D567" s="263"/>
      <c r="E567" s="262"/>
      <c r="F567" s="230"/>
    </row>
    <row r="568" spans="1:6" s="229" customFormat="1" ht="16.5" thickTop="1" x14ac:dyDescent="0.25">
      <c r="A568" s="275"/>
      <c r="B568" s="274" t="s">
        <v>2149</v>
      </c>
      <c r="C568" s="273"/>
      <c r="D568" s="272"/>
      <c r="E568" s="271"/>
      <c r="F568" s="270"/>
    </row>
    <row r="569" spans="1:6" s="229" customFormat="1" ht="15.75" x14ac:dyDescent="0.25">
      <c r="A569" s="269" t="s">
        <v>2148</v>
      </c>
      <c r="B569" s="269" t="s">
        <v>2147</v>
      </c>
      <c r="C569" s="268">
        <v>5.04</v>
      </c>
      <c r="D569" s="263"/>
      <c r="E569" s="262"/>
      <c r="F569" s="230"/>
    </row>
    <row r="570" spans="1:6" s="229" customFormat="1" ht="15.75" x14ac:dyDescent="0.25">
      <c r="A570" s="236" t="s">
        <v>2146</v>
      </c>
      <c r="B570" s="236" t="s">
        <v>2145</v>
      </c>
      <c r="C570" s="264">
        <v>5.04</v>
      </c>
      <c r="D570" s="263"/>
      <c r="E570" s="262"/>
      <c r="F570" s="230"/>
    </row>
    <row r="571" spans="1:6" s="229" customFormat="1" ht="15.75" x14ac:dyDescent="0.25">
      <c r="A571" s="239" t="s">
        <v>2144</v>
      </c>
      <c r="B571" s="239" t="s">
        <v>2143</v>
      </c>
      <c r="C571" s="265">
        <v>21.84</v>
      </c>
      <c r="D571" s="263"/>
      <c r="E571" s="262"/>
      <c r="F571" s="230"/>
    </row>
    <row r="572" spans="1:6" s="229" customFormat="1" ht="15.75" x14ac:dyDescent="0.25">
      <c r="A572" s="267"/>
      <c r="B572" s="242" t="s">
        <v>2142</v>
      </c>
      <c r="C572" s="266"/>
      <c r="D572" s="263"/>
      <c r="E572" s="262"/>
      <c r="F572" s="230"/>
    </row>
    <row r="573" spans="1:6" s="229" customFormat="1" ht="15.75" x14ac:dyDescent="0.25">
      <c r="A573" s="239" t="s">
        <v>2141</v>
      </c>
      <c r="B573" s="239" t="s">
        <v>2140</v>
      </c>
      <c r="C573" s="265">
        <v>5.88</v>
      </c>
      <c r="D573" s="263"/>
      <c r="E573" s="262"/>
      <c r="F573" s="230"/>
    </row>
    <row r="574" spans="1:6" s="229" customFormat="1" ht="15.75" x14ac:dyDescent="0.25">
      <c r="A574" s="236" t="s">
        <v>2139</v>
      </c>
      <c r="B574" s="236" t="s">
        <v>2138</v>
      </c>
      <c r="C574" s="264">
        <v>6.72</v>
      </c>
      <c r="D574" s="263"/>
      <c r="E574" s="262"/>
      <c r="F574" s="230"/>
    </row>
    <row r="575" spans="1:6" s="229" customFormat="1" ht="15.75" x14ac:dyDescent="0.25">
      <c r="A575" s="239" t="s">
        <v>2137</v>
      </c>
      <c r="B575" s="239" t="s">
        <v>2136</v>
      </c>
      <c r="C575" s="265">
        <v>8.4</v>
      </c>
      <c r="D575" s="263"/>
      <c r="E575" s="262"/>
      <c r="F575" s="230"/>
    </row>
    <row r="576" spans="1:6" s="229" customFormat="1" ht="15.75" x14ac:dyDescent="0.25">
      <c r="A576" s="236" t="s">
        <v>2135</v>
      </c>
      <c r="B576" s="236" t="s">
        <v>2134</v>
      </c>
      <c r="C576" s="264">
        <v>9.24</v>
      </c>
      <c r="D576" s="263"/>
      <c r="E576" s="262"/>
      <c r="F576" s="230"/>
    </row>
    <row r="577" spans="1:6" s="229" customFormat="1" ht="15.75" x14ac:dyDescent="0.25">
      <c r="A577" s="239" t="s">
        <v>2133</v>
      </c>
      <c r="B577" s="239" t="s">
        <v>2132</v>
      </c>
      <c r="C577" s="265">
        <v>21.84</v>
      </c>
      <c r="D577" s="263"/>
      <c r="E577" s="262"/>
      <c r="F577" s="230"/>
    </row>
    <row r="578" spans="1:6" s="229" customFormat="1" ht="15.75" x14ac:dyDescent="0.25">
      <c r="A578" s="236" t="s">
        <v>2131</v>
      </c>
      <c r="B578" s="236" t="s">
        <v>2130</v>
      </c>
      <c r="C578" s="264">
        <v>21.84</v>
      </c>
      <c r="D578" s="263"/>
      <c r="E578" s="262"/>
      <c r="F578" s="230"/>
    </row>
    <row r="579" spans="1:6" s="229" customFormat="1" ht="15.75" x14ac:dyDescent="0.25">
      <c r="A579" s="267"/>
      <c r="B579" s="242" t="s">
        <v>2129</v>
      </c>
      <c r="C579" s="266"/>
      <c r="D579" s="263"/>
      <c r="E579" s="262"/>
      <c r="F579" s="230"/>
    </row>
    <row r="580" spans="1:6" s="229" customFormat="1" ht="15.75" x14ac:dyDescent="0.25">
      <c r="A580" s="239" t="s">
        <v>2128</v>
      </c>
      <c r="B580" s="239" t="s">
        <v>2127</v>
      </c>
      <c r="C580" s="265">
        <v>5.04</v>
      </c>
      <c r="D580" s="263"/>
      <c r="E580" s="262"/>
      <c r="F580" s="230"/>
    </row>
    <row r="581" spans="1:6" s="229" customFormat="1" ht="15.75" x14ac:dyDescent="0.25">
      <c r="A581" s="236" t="s">
        <v>2126</v>
      </c>
      <c r="B581" s="236" t="s">
        <v>2125</v>
      </c>
      <c r="C581" s="264">
        <v>3.36</v>
      </c>
      <c r="D581" s="263"/>
      <c r="E581" s="262"/>
      <c r="F581" s="230"/>
    </row>
    <row r="582" spans="1:6" s="229" customFormat="1" ht="15.75" x14ac:dyDescent="0.25">
      <c r="A582" s="239" t="s">
        <v>2124</v>
      </c>
      <c r="B582" s="239" t="s">
        <v>2123</v>
      </c>
      <c r="C582" s="265">
        <v>3.36</v>
      </c>
      <c r="D582" s="263"/>
      <c r="E582" s="262"/>
      <c r="F582" s="230"/>
    </row>
    <row r="583" spans="1:6" s="229" customFormat="1" ht="15.75" x14ac:dyDescent="0.25">
      <c r="A583" s="236" t="s">
        <v>2122</v>
      </c>
      <c r="B583" s="236" t="s">
        <v>2121</v>
      </c>
      <c r="C583" s="264">
        <v>3.36</v>
      </c>
      <c r="D583" s="263"/>
      <c r="E583" s="262"/>
      <c r="F583" s="230"/>
    </row>
    <row r="584" spans="1:6" s="229" customFormat="1" ht="15" x14ac:dyDescent="0.25">
      <c r="A584" s="261"/>
      <c r="B584" s="260" t="s">
        <v>2120</v>
      </c>
      <c r="C584" s="247"/>
      <c r="D584" s="231"/>
      <c r="E584" s="230"/>
      <c r="F584" s="230"/>
    </row>
    <row r="585" spans="1:6" s="229" customFormat="1" ht="15.75" x14ac:dyDescent="0.25">
      <c r="A585" s="259" t="s">
        <v>2119</v>
      </c>
      <c r="B585" s="258" t="s">
        <v>2118</v>
      </c>
      <c r="C585" s="249">
        <v>359.72399999999999</v>
      </c>
      <c r="D585" s="231"/>
      <c r="E585" s="230"/>
      <c r="F585" s="230"/>
    </row>
    <row r="586" spans="1:6" s="229" customFormat="1" ht="15.75" x14ac:dyDescent="0.25">
      <c r="A586" s="257" t="s">
        <v>2117</v>
      </c>
      <c r="B586" s="256" t="s">
        <v>2116</v>
      </c>
      <c r="C586" s="248">
        <v>426.42</v>
      </c>
      <c r="D586" s="231"/>
      <c r="E586" s="230"/>
      <c r="F586" s="230"/>
    </row>
    <row r="587" spans="1:6" s="229" customFormat="1" ht="15.75" x14ac:dyDescent="0.25">
      <c r="A587" s="259" t="s">
        <v>2115</v>
      </c>
      <c r="B587" s="258" t="s">
        <v>2114</v>
      </c>
      <c r="C587" s="249">
        <v>805.48799999999994</v>
      </c>
      <c r="D587" s="231"/>
      <c r="E587" s="230"/>
      <c r="F587" s="230"/>
    </row>
    <row r="588" spans="1:6" s="229" customFormat="1" ht="15.75" x14ac:dyDescent="0.25">
      <c r="A588" s="257" t="s">
        <v>2113</v>
      </c>
      <c r="B588" s="256" t="s">
        <v>2112</v>
      </c>
      <c r="C588" s="248">
        <v>678.69600000000003</v>
      </c>
      <c r="D588" s="231"/>
      <c r="E588" s="230"/>
      <c r="F588" s="230"/>
    </row>
    <row r="589" spans="1:6" s="229" customFormat="1" ht="15.75" x14ac:dyDescent="0.25">
      <c r="A589" s="259" t="s">
        <v>2111</v>
      </c>
      <c r="B589" s="258" t="s">
        <v>2110</v>
      </c>
      <c r="C589" s="249">
        <v>462.80399999999997</v>
      </c>
      <c r="D589" s="231"/>
      <c r="E589" s="230"/>
      <c r="F589" s="230"/>
    </row>
    <row r="590" spans="1:6" s="229" customFormat="1" ht="15.75" x14ac:dyDescent="0.25">
      <c r="A590" s="257" t="s">
        <v>2109</v>
      </c>
      <c r="B590" s="256" t="s">
        <v>2108</v>
      </c>
      <c r="C590" s="248">
        <v>1077.0719999999999</v>
      </c>
      <c r="D590" s="231"/>
      <c r="E590" s="230"/>
      <c r="F590" s="230"/>
    </row>
    <row r="591" spans="1:6" s="229" customFormat="1" ht="15.75" x14ac:dyDescent="0.25">
      <c r="A591" s="259" t="s">
        <v>2107</v>
      </c>
      <c r="B591" s="258" t="s">
        <v>2106</v>
      </c>
      <c r="C591" s="249">
        <v>668.66399999999999</v>
      </c>
      <c r="D591" s="231"/>
      <c r="E591" s="230"/>
      <c r="F591" s="230"/>
    </row>
    <row r="592" spans="1:6" s="229" customFormat="1" ht="15.75" x14ac:dyDescent="0.25">
      <c r="A592" s="257" t="s">
        <v>2105</v>
      </c>
      <c r="B592" s="256" t="s">
        <v>2104</v>
      </c>
      <c r="C592" s="248">
        <v>668.66399999999999</v>
      </c>
      <c r="D592" s="231"/>
      <c r="E592" s="230"/>
      <c r="F592" s="230"/>
    </row>
    <row r="593" spans="1:6" s="229" customFormat="1" ht="15.75" x14ac:dyDescent="0.25">
      <c r="A593" s="259" t="s">
        <v>2103</v>
      </c>
      <c r="B593" s="258" t="s">
        <v>2102</v>
      </c>
      <c r="C593" s="249">
        <v>195.58799999999999</v>
      </c>
      <c r="D593" s="231"/>
      <c r="E593" s="230"/>
      <c r="F593" s="230"/>
    </row>
    <row r="594" spans="1:6" s="229" customFormat="1" ht="15.75" x14ac:dyDescent="0.25">
      <c r="A594" s="257" t="s">
        <v>2101</v>
      </c>
      <c r="B594" s="256" t="s">
        <v>2100</v>
      </c>
      <c r="C594" s="248">
        <v>195.58799999999999</v>
      </c>
      <c r="D594" s="231"/>
      <c r="E594" s="230"/>
      <c r="F594" s="230"/>
    </row>
    <row r="595" spans="1:6" s="229" customFormat="1" ht="15.75" x14ac:dyDescent="0.25">
      <c r="A595" s="259" t="s">
        <v>2099</v>
      </c>
      <c r="B595" s="258" t="s">
        <v>2098</v>
      </c>
      <c r="C595" s="249">
        <v>195.58799999999999</v>
      </c>
      <c r="D595" s="231"/>
      <c r="E595" s="230"/>
      <c r="F595" s="230"/>
    </row>
    <row r="596" spans="1:6" s="229" customFormat="1" ht="15.75" x14ac:dyDescent="0.25">
      <c r="A596" s="257" t="s">
        <v>2097</v>
      </c>
      <c r="B596" s="256" t="s">
        <v>2096</v>
      </c>
      <c r="C596" s="248">
        <v>4990.427999999999</v>
      </c>
      <c r="D596" s="231"/>
      <c r="E596" s="230"/>
      <c r="F596" s="230"/>
    </row>
    <row r="597" spans="1:6" s="229" customFormat="1" ht="15.75" x14ac:dyDescent="0.25">
      <c r="A597" s="259" t="s">
        <v>2095</v>
      </c>
      <c r="B597" s="258" t="s">
        <v>2094</v>
      </c>
      <c r="C597" s="249">
        <v>8383.5</v>
      </c>
      <c r="D597" s="231"/>
      <c r="E597" s="230"/>
      <c r="F597" s="230"/>
    </row>
    <row r="598" spans="1:6" s="229" customFormat="1" ht="15.75" x14ac:dyDescent="0.25">
      <c r="A598" s="257" t="s">
        <v>2093</v>
      </c>
      <c r="B598" s="256" t="s">
        <v>2092</v>
      </c>
      <c r="C598" s="248">
        <v>10935.696</v>
      </c>
      <c r="D598" s="231"/>
      <c r="E598" s="230"/>
      <c r="F598" s="230"/>
    </row>
    <row r="599" spans="1:6" s="229" customFormat="1" ht="15.75" x14ac:dyDescent="0.25">
      <c r="A599" s="259" t="s">
        <v>2091</v>
      </c>
      <c r="B599" s="258" t="s">
        <v>2090</v>
      </c>
      <c r="C599" s="249">
        <v>1588.5959999999998</v>
      </c>
      <c r="D599" s="231"/>
      <c r="E599" s="230"/>
      <c r="F599" s="230"/>
    </row>
    <row r="600" spans="1:6" s="229" customFormat="1" ht="15.75" x14ac:dyDescent="0.25">
      <c r="A600" s="257" t="s">
        <v>2089</v>
      </c>
      <c r="B600" s="256" t="s">
        <v>2088</v>
      </c>
      <c r="C600" s="248">
        <v>1838.1</v>
      </c>
      <c r="D600" s="231"/>
      <c r="E600" s="230"/>
      <c r="F600" s="230"/>
    </row>
    <row r="601" spans="1:6" s="229" customFormat="1" ht="15.75" x14ac:dyDescent="0.25">
      <c r="A601" s="259" t="s">
        <v>2087</v>
      </c>
      <c r="B601" s="258" t="s">
        <v>2086</v>
      </c>
      <c r="C601" s="249">
        <v>1975.1279999999999</v>
      </c>
      <c r="D601" s="231"/>
      <c r="E601" s="230"/>
      <c r="F601" s="230"/>
    </row>
    <row r="602" spans="1:6" s="229" customFormat="1" ht="15.75" x14ac:dyDescent="0.25">
      <c r="A602" s="257" t="s">
        <v>2085</v>
      </c>
      <c r="B602" s="256" t="s">
        <v>2084</v>
      </c>
      <c r="C602" s="248">
        <v>1500.3239999999998</v>
      </c>
      <c r="D602" s="231"/>
      <c r="E602" s="230"/>
      <c r="F602" s="230"/>
    </row>
    <row r="603" spans="1:6" s="229" customFormat="1" ht="15.75" x14ac:dyDescent="0.25">
      <c r="A603" s="259" t="s">
        <v>2083</v>
      </c>
      <c r="B603" s="258" t="s">
        <v>2082</v>
      </c>
      <c r="C603" s="249">
        <v>11817.683999999999</v>
      </c>
      <c r="D603" s="231"/>
      <c r="E603" s="230"/>
      <c r="F603" s="230"/>
    </row>
    <row r="604" spans="1:6" s="229" customFormat="1" ht="15.75" x14ac:dyDescent="0.25">
      <c r="A604" s="257" t="s">
        <v>2081</v>
      </c>
      <c r="B604" s="256" t="s">
        <v>2080</v>
      </c>
      <c r="C604" s="248">
        <v>13012.548000000001</v>
      </c>
      <c r="D604" s="231"/>
      <c r="E604" s="230"/>
      <c r="F604" s="230"/>
    </row>
    <row r="605" spans="1:6" s="229" customFormat="1" ht="15.75" x14ac:dyDescent="0.25">
      <c r="A605" s="259" t="s">
        <v>2079</v>
      </c>
      <c r="B605" s="258" t="s">
        <v>2078</v>
      </c>
      <c r="C605" s="249">
        <v>5078.9399999999996</v>
      </c>
      <c r="D605" s="231"/>
      <c r="E605" s="230"/>
      <c r="F605" s="230"/>
    </row>
    <row r="606" spans="1:6" s="229" customFormat="1" ht="15.75" x14ac:dyDescent="0.25">
      <c r="A606" s="257" t="s">
        <v>2077</v>
      </c>
      <c r="B606" s="256" t="s">
        <v>2076</v>
      </c>
      <c r="C606" s="248">
        <v>3852.7559999999999</v>
      </c>
      <c r="D606" s="231"/>
      <c r="E606" s="230"/>
      <c r="F606" s="230"/>
    </row>
    <row r="607" spans="1:6" s="229" customFormat="1" ht="15.75" x14ac:dyDescent="0.25">
      <c r="A607" s="259" t="s">
        <v>2075</v>
      </c>
      <c r="B607" s="258" t="s">
        <v>2074</v>
      </c>
      <c r="C607" s="249">
        <v>6561.6240000000007</v>
      </c>
      <c r="D607" s="231"/>
      <c r="E607" s="230"/>
      <c r="F607" s="230"/>
    </row>
    <row r="608" spans="1:6" s="229" customFormat="1" ht="15.75" x14ac:dyDescent="0.25">
      <c r="A608" s="257" t="s">
        <v>2073</v>
      </c>
      <c r="B608" s="256" t="s">
        <v>2072</v>
      </c>
      <c r="C608" s="248">
        <v>13632.191999999999</v>
      </c>
      <c r="D608" s="231"/>
      <c r="E608" s="230"/>
      <c r="F608" s="230"/>
    </row>
    <row r="609" spans="1:6" s="229" customFormat="1" ht="15.75" x14ac:dyDescent="0.25">
      <c r="A609" s="259" t="s">
        <v>2071</v>
      </c>
      <c r="B609" s="258" t="s">
        <v>2070</v>
      </c>
      <c r="C609" s="249">
        <v>5230.1399999999994</v>
      </c>
      <c r="D609" s="231"/>
      <c r="E609" s="230"/>
      <c r="F609" s="230"/>
    </row>
    <row r="610" spans="1:6" s="229" customFormat="1" ht="15.75" x14ac:dyDescent="0.25">
      <c r="A610" s="257" t="s">
        <v>2069</v>
      </c>
      <c r="B610" s="256" t="s">
        <v>2068</v>
      </c>
      <c r="C610" s="248">
        <v>21457.572</v>
      </c>
      <c r="D610" s="231"/>
      <c r="E610" s="230"/>
      <c r="F610" s="230"/>
    </row>
    <row r="611" spans="1:6" s="229" customFormat="1" ht="15.75" x14ac:dyDescent="0.25">
      <c r="A611" s="259" t="s">
        <v>2067</v>
      </c>
      <c r="B611" s="258" t="s">
        <v>2066</v>
      </c>
      <c r="C611" s="249">
        <v>1471.2239999999999</v>
      </c>
      <c r="D611" s="231"/>
      <c r="E611" s="230"/>
      <c r="F611" s="230"/>
    </row>
    <row r="612" spans="1:6" s="229" customFormat="1" ht="15.75" x14ac:dyDescent="0.25">
      <c r="A612" s="257" t="s">
        <v>2065</v>
      </c>
      <c r="B612" s="256" t="s">
        <v>2064</v>
      </c>
      <c r="C612" s="248">
        <v>811.58400000000006</v>
      </c>
      <c r="D612" s="231"/>
      <c r="E612" s="230"/>
      <c r="F612" s="230"/>
    </row>
    <row r="613" spans="1:6" s="229" customFormat="1" ht="15.75" x14ac:dyDescent="0.25">
      <c r="A613" s="259" t="s">
        <v>2063</v>
      </c>
      <c r="B613" s="258" t="s">
        <v>2062</v>
      </c>
      <c r="C613" s="249">
        <v>1638.1439999999998</v>
      </c>
      <c r="D613" s="231"/>
      <c r="E613" s="230"/>
      <c r="F613" s="230"/>
    </row>
    <row r="614" spans="1:6" s="229" customFormat="1" ht="15.75" x14ac:dyDescent="0.25">
      <c r="A614" s="257" t="s">
        <v>2061</v>
      </c>
      <c r="B614" s="256" t="s">
        <v>2060</v>
      </c>
      <c r="C614" s="248">
        <v>2389.6319999999996</v>
      </c>
      <c r="D614" s="231"/>
      <c r="E614" s="230"/>
      <c r="F614" s="230"/>
    </row>
    <row r="615" spans="1:6" s="229" customFormat="1" ht="15.75" x14ac:dyDescent="0.25">
      <c r="A615" s="259" t="s">
        <v>2059</v>
      </c>
      <c r="B615" s="258" t="s">
        <v>2058</v>
      </c>
      <c r="C615" s="249">
        <v>2392.7399999999998</v>
      </c>
      <c r="D615" s="231"/>
      <c r="E615" s="230"/>
      <c r="F615" s="230"/>
    </row>
    <row r="616" spans="1:6" s="229" customFormat="1" ht="15.75" x14ac:dyDescent="0.25">
      <c r="A616" s="257" t="s">
        <v>2057</v>
      </c>
      <c r="B616" s="256" t="s">
        <v>2056</v>
      </c>
      <c r="C616" s="248">
        <v>4782.3959999999997</v>
      </c>
      <c r="D616" s="231"/>
      <c r="E616" s="230"/>
      <c r="F616" s="230"/>
    </row>
    <row r="617" spans="1:6" s="229" customFormat="1" ht="15.75" x14ac:dyDescent="0.25">
      <c r="A617" s="243"/>
      <c r="B617" s="260" t="s">
        <v>2055</v>
      </c>
      <c r="C617" s="250"/>
      <c r="D617" s="231"/>
      <c r="E617" s="230"/>
      <c r="F617" s="230"/>
    </row>
    <row r="618" spans="1:6" s="229" customFormat="1" ht="15.75" x14ac:dyDescent="0.25">
      <c r="A618" s="259" t="s">
        <v>2054</v>
      </c>
      <c r="B618" s="258" t="s">
        <v>2053</v>
      </c>
      <c r="C618" s="249">
        <v>776.4</v>
      </c>
      <c r="D618" s="231"/>
      <c r="E618" s="230"/>
      <c r="F618" s="230"/>
    </row>
    <row r="619" spans="1:6" s="229" customFormat="1" ht="15.75" x14ac:dyDescent="0.25">
      <c r="A619" s="257" t="s">
        <v>2052</v>
      </c>
      <c r="B619" s="256" t="s">
        <v>2051</v>
      </c>
      <c r="C619" s="248">
        <v>2513.0159999999996</v>
      </c>
      <c r="D619" s="231"/>
      <c r="E619" s="230"/>
      <c r="F619" s="230"/>
    </row>
    <row r="620" spans="1:6" s="229" customFormat="1" ht="15.75" x14ac:dyDescent="0.25">
      <c r="A620" s="259" t="s">
        <v>2050</v>
      </c>
      <c r="B620" s="258" t="s">
        <v>2049</v>
      </c>
      <c r="C620" s="249">
        <v>4627.2359999999999</v>
      </c>
      <c r="D620" s="231"/>
      <c r="E620" s="230"/>
      <c r="F620" s="230"/>
    </row>
    <row r="621" spans="1:6" s="229" customFormat="1" ht="15.75" x14ac:dyDescent="0.25">
      <c r="A621" s="257" t="s">
        <v>2048</v>
      </c>
      <c r="B621" s="256" t="s">
        <v>2047</v>
      </c>
      <c r="C621" s="248">
        <v>1374.36</v>
      </c>
      <c r="D621" s="231"/>
      <c r="E621" s="230"/>
      <c r="F621" s="230"/>
    </row>
    <row r="622" spans="1:6" s="229" customFormat="1" ht="15.75" x14ac:dyDescent="0.25">
      <c r="A622" s="259" t="s">
        <v>2046</v>
      </c>
      <c r="B622" s="258" t="s">
        <v>2045</v>
      </c>
      <c r="C622" s="249">
        <v>3266.7</v>
      </c>
      <c r="D622" s="231"/>
      <c r="E622" s="230"/>
      <c r="F622" s="230"/>
    </row>
    <row r="623" spans="1:6" s="229" customFormat="1" ht="15.75" x14ac:dyDescent="0.25">
      <c r="A623" s="257" t="s">
        <v>2044</v>
      </c>
      <c r="B623" s="256" t="s">
        <v>2043</v>
      </c>
      <c r="C623" s="248">
        <v>2673.96</v>
      </c>
      <c r="D623" s="231"/>
      <c r="E623" s="230"/>
      <c r="F623" s="230"/>
    </row>
    <row r="624" spans="1:6" s="229" customFormat="1" ht="15.75" x14ac:dyDescent="0.25">
      <c r="A624" s="259" t="s">
        <v>2042</v>
      </c>
      <c r="B624" s="258" t="s">
        <v>2041</v>
      </c>
      <c r="C624" s="249">
        <v>6403.0439999999999</v>
      </c>
      <c r="D624" s="231"/>
      <c r="E624" s="230"/>
      <c r="F624" s="230"/>
    </row>
    <row r="625" spans="1:6" s="229" customFormat="1" ht="15.75" x14ac:dyDescent="0.25">
      <c r="A625" s="257" t="s">
        <v>2040</v>
      </c>
      <c r="B625" s="256" t="s">
        <v>2039</v>
      </c>
      <c r="C625" s="248">
        <v>5681.1839999999993</v>
      </c>
      <c r="D625" s="231"/>
      <c r="E625" s="230"/>
      <c r="F625" s="230"/>
    </row>
    <row r="626" spans="1:6" s="229" customFormat="1" ht="15.75" x14ac:dyDescent="0.25">
      <c r="A626" s="243"/>
      <c r="B626" s="260" t="s">
        <v>2038</v>
      </c>
      <c r="C626" s="250"/>
      <c r="D626" s="231"/>
      <c r="E626" s="230"/>
      <c r="F626" s="230"/>
    </row>
    <row r="627" spans="1:6" s="229" customFormat="1" ht="15.75" x14ac:dyDescent="0.25">
      <c r="A627" s="259" t="s">
        <v>2037</v>
      </c>
      <c r="B627" s="258" t="s">
        <v>2036</v>
      </c>
      <c r="C627" s="249">
        <v>300.53999999999996</v>
      </c>
      <c r="D627" s="231"/>
      <c r="E627" s="230"/>
      <c r="F627" s="230"/>
    </row>
    <row r="628" spans="1:6" s="229" customFormat="1" ht="15.75" x14ac:dyDescent="0.25">
      <c r="A628" s="257" t="s">
        <v>2035</v>
      </c>
      <c r="B628" s="256" t="s">
        <v>2034</v>
      </c>
      <c r="C628" s="248">
        <v>1052.7359999999999</v>
      </c>
      <c r="D628" s="231"/>
      <c r="E628" s="230"/>
      <c r="F628" s="230"/>
    </row>
    <row r="629" spans="1:6" s="229" customFormat="1" ht="15.75" x14ac:dyDescent="0.25">
      <c r="A629" s="254"/>
      <c r="B629" s="260" t="s">
        <v>2033</v>
      </c>
      <c r="C629" s="250"/>
      <c r="D629" s="231"/>
      <c r="E629" s="230"/>
      <c r="F629" s="230"/>
    </row>
    <row r="630" spans="1:6" s="229" customFormat="1" ht="15.75" x14ac:dyDescent="0.25">
      <c r="A630" s="259" t="s">
        <v>2032</v>
      </c>
      <c r="B630" s="258" t="s">
        <v>2031</v>
      </c>
      <c r="C630" s="249">
        <v>166.29600000000002</v>
      </c>
      <c r="D630" s="231"/>
      <c r="E630" s="230"/>
      <c r="F630" s="230"/>
    </row>
    <row r="631" spans="1:6" s="229" customFormat="1" ht="15.75" x14ac:dyDescent="0.25">
      <c r="A631" s="257" t="s">
        <v>2030</v>
      </c>
      <c r="B631" s="256" t="s">
        <v>2029</v>
      </c>
      <c r="C631" s="248">
        <v>228.6</v>
      </c>
      <c r="D631" s="231"/>
      <c r="E631" s="230"/>
      <c r="F631" s="230"/>
    </row>
    <row r="632" spans="1:6" s="229" customFormat="1" ht="15.75" x14ac:dyDescent="0.25">
      <c r="A632" s="254"/>
      <c r="B632" s="260" t="s">
        <v>2028</v>
      </c>
      <c r="C632" s="250"/>
      <c r="D632" s="231"/>
      <c r="E632" s="230"/>
      <c r="F632" s="230"/>
    </row>
    <row r="633" spans="1:6" s="229" customFormat="1" ht="15.75" x14ac:dyDescent="0.25">
      <c r="A633" s="259" t="s">
        <v>2027</v>
      </c>
      <c r="B633" s="258" t="s">
        <v>2026</v>
      </c>
      <c r="C633" s="249">
        <v>305.24399999999997</v>
      </c>
      <c r="D633" s="231"/>
      <c r="E633" s="230"/>
      <c r="F633" s="230"/>
    </row>
    <row r="634" spans="1:6" s="229" customFormat="1" ht="15.75" x14ac:dyDescent="0.25">
      <c r="A634" s="254"/>
      <c r="B634" s="260" t="s">
        <v>2025</v>
      </c>
      <c r="C634" s="250"/>
      <c r="D634" s="231"/>
      <c r="E634" s="230"/>
      <c r="F634" s="230"/>
    </row>
    <row r="635" spans="1:6" s="229" customFormat="1" ht="15.75" x14ac:dyDescent="0.25">
      <c r="A635" s="259" t="s">
        <v>2024</v>
      </c>
      <c r="B635" s="258" t="s">
        <v>2023</v>
      </c>
      <c r="C635" s="249">
        <v>43.595999999999997</v>
      </c>
      <c r="D635" s="231"/>
      <c r="E635" s="230"/>
      <c r="F635" s="230"/>
    </row>
    <row r="636" spans="1:6" s="229" customFormat="1" ht="15.75" x14ac:dyDescent="0.25">
      <c r="A636" s="257" t="s">
        <v>2022</v>
      </c>
      <c r="B636" s="256" t="s">
        <v>2021</v>
      </c>
      <c r="C636" s="248">
        <v>78.48</v>
      </c>
      <c r="D636" s="231"/>
      <c r="E636" s="230"/>
      <c r="F636" s="230"/>
    </row>
    <row r="637" spans="1:6" s="229" customFormat="1" ht="15.75" x14ac:dyDescent="0.25">
      <c r="A637" s="254"/>
      <c r="B637" s="242" t="s">
        <v>2020</v>
      </c>
      <c r="C637" s="250"/>
      <c r="D637" s="231"/>
      <c r="E637" s="230"/>
      <c r="F637" s="230"/>
    </row>
    <row r="638" spans="1:6" s="229" customFormat="1" ht="15.75" x14ac:dyDescent="0.25">
      <c r="A638" s="253" t="s">
        <v>2019</v>
      </c>
      <c r="B638" s="239" t="s">
        <v>2018</v>
      </c>
      <c r="C638" s="249">
        <v>205.99199999999999</v>
      </c>
      <c r="D638" s="231"/>
      <c r="E638" s="230"/>
      <c r="F638" s="230"/>
    </row>
    <row r="639" spans="1:6" s="229" customFormat="1" ht="15.75" x14ac:dyDescent="0.25">
      <c r="A639" s="252" t="s">
        <v>2017</v>
      </c>
      <c r="B639" s="236" t="s">
        <v>2016</v>
      </c>
      <c r="C639" s="248">
        <v>107.928</v>
      </c>
      <c r="D639" s="231"/>
      <c r="E639" s="230"/>
      <c r="F639" s="230"/>
    </row>
    <row r="640" spans="1:6" s="229" customFormat="1" ht="15.75" x14ac:dyDescent="0.25">
      <c r="A640" s="253" t="s">
        <v>2015</v>
      </c>
      <c r="B640" s="239" t="s">
        <v>2014</v>
      </c>
      <c r="C640" s="249">
        <v>198.6</v>
      </c>
      <c r="D640" s="231"/>
      <c r="E640" s="230"/>
      <c r="F640" s="230"/>
    </row>
    <row r="641" spans="1:6" s="229" customFormat="1" ht="15.75" x14ac:dyDescent="0.25">
      <c r="A641" s="252" t="s">
        <v>2013</v>
      </c>
      <c r="B641" s="236" t="s">
        <v>2012</v>
      </c>
      <c r="C641" s="248">
        <v>295.99199999999996</v>
      </c>
      <c r="D641" s="231"/>
      <c r="E641" s="230"/>
      <c r="F641" s="230"/>
    </row>
    <row r="642" spans="1:6" s="229" customFormat="1" ht="15.75" x14ac:dyDescent="0.25">
      <c r="A642" s="253" t="s">
        <v>2011</v>
      </c>
      <c r="B642" s="239" t="s">
        <v>2010</v>
      </c>
      <c r="C642" s="249">
        <v>520.24799999999993</v>
      </c>
      <c r="D642" s="231"/>
      <c r="E642" s="230"/>
      <c r="F642" s="230"/>
    </row>
    <row r="643" spans="1:6" s="229" customFormat="1" ht="15.75" x14ac:dyDescent="0.25">
      <c r="A643" s="252" t="s">
        <v>2009</v>
      </c>
      <c r="B643" s="236" t="s">
        <v>2008</v>
      </c>
      <c r="C643" s="248">
        <v>337.34399999999999</v>
      </c>
      <c r="D643" s="231"/>
      <c r="E643" s="230"/>
      <c r="F643" s="230"/>
    </row>
    <row r="644" spans="1:6" s="229" customFormat="1" ht="15.75" x14ac:dyDescent="0.25">
      <c r="A644" s="253" t="s">
        <v>2007</v>
      </c>
      <c r="B644" s="255" t="s">
        <v>2006</v>
      </c>
      <c r="C644" s="249">
        <v>340.392</v>
      </c>
      <c r="D644" s="231"/>
      <c r="E644" s="230"/>
      <c r="F644" s="230"/>
    </row>
    <row r="645" spans="1:6" s="229" customFormat="1" ht="15.75" x14ac:dyDescent="0.25">
      <c r="A645" s="254"/>
      <c r="B645" s="242" t="s">
        <v>2005</v>
      </c>
      <c r="C645" s="250"/>
      <c r="D645" s="231"/>
      <c r="E645" s="230"/>
      <c r="F645" s="230"/>
    </row>
    <row r="646" spans="1:6" s="229" customFormat="1" ht="15.75" x14ac:dyDescent="0.25">
      <c r="A646" s="253" t="s">
        <v>2004</v>
      </c>
      <c r="B646" s="239" t="s">
        <v>2003</v>
      </c>
      <c r="C646" s="249">
        <v>1.3679999999999999</v>
      </c>
      <c r="D646" s="231"/>
      <c r="E646" s="230"/>
      <c r="F646" s="230"/>
    </row>
    <row r="647" spans="1:6" s="229" customFormat="1" ht="15.75" x14ac:dyDescent="0.25">
      <c r="A647" s="252" t="s">
        <v>2002</v>
      </c>
      <c r="B647" s="236" t="s">
        <v>2001</v>
      </c>
      <c r="C647" s="248">
        <v>3.8280000000000003</v>
      </c>
      <c r="D647" s="231"/>
      <c r="E647" s="230"/>
      <c r="F647" s="230"/>
    </row>
    <row r="648" spans="1:6" s="229" customFormat="1" ht="15.75" x14ac:dyDescent="0.25">
      <c r="A648" s="253" t="s">
        <v>2000</v>
      </c>
      <c r="B648" s="239" t="s">
        <v>1999</v>
      </c>
      <c r="C648" s="249">
        <v>7.7039999999999988</v>
      </c>
      <c r="D648" s="231"/>
      <c r="E648" s="230"/>
      <c r="F648" s="230"/>
    </row>
    <row r="649" spans="1:6" s="229" customFormat="1" ht="15.75" x14ac:dyDescent="0.25">
      <c r="A649" s="252" t="s">
        <v>1998</v>
      </c>
      <c r="B649" s="236" t="s">
        <v>1997</v>
      </c>
      <c r="C649" s="248">
        <v>1.9679999999999997</v>
      </c>
      <c r="D649" s="231"/>
      <c r="E649" s="230"/>
      <c r="F649" s="230"/>
    </row>
    <row r="650" spans="1:6" s="229" customFormat="1" ht="15.75" x14ac:dyDescent="0.25">
      <c r="A650" s="253" t="s">
        <v>1996</v>
      </c>
      <c r="B650" s="239" t="s">
        <v>1995</v>
      </c>
      <c r="C650" s="249">
        <v>4.2359999999999998</v>
      </c>
      <c r="D650" s="231"/>
      <c r="E650" s="230"/>
      <c r="F650" s="230"/>
    </row>
    <row r="651" spans="1:6" s="229" customFormat="1" ht="15.75" x14ac:dyDescent="0.25">
      <c r="A651" s="252" t="s">
        <v>1994</v>
      </c>
      <c r="B651" s="236" t="s">
        <v>1993</v>
      </c>
      <c r="C651" s="248">
        <v>1.1160000000000001</v>
      </c>
      <c r="D651" s="231"/>
      <c r="E651" s="230"/>
      <c r="F651" s="230"/>
    </row>
    <row r="652" spans="1:6" s="229" customFormat="1" ht="15.75" x14ac:dyDescent="0.25">
      <c r="A652" s="254"/>
      <c r="B652" s="242" t="s">
        <v>1992</v>
      </c>
      <c r="C652" s="250"/>
      <c r="D652" s="231"/>
      <c r="E652" s="230"/>
      <c r="F652" s="230"/>
    </row>
    <row r="653" spans="1:6" s="229" customFormat="1" ht="15.75" x14ac:dyDescent="0.25">
      <c r="A653" s="253" t="s">
        <v>1991</v>
      </c>
      <c r="B653" s="239" t="s">
        <v>1990</v>
      </c>
      <c r="C653" s="249">
        <v>61.884</v>
      </c>
      <c r="D653" s="231"/>
      <c r="E653" s="230"/>
      <c r="F653" s="230"/>
    </row>
    <row r="654" spans="1:6" s="229" customFormat="1" ht="15.75" x14ac:dyDescent="0.25">
      <c r="A654" s="252" t="s">
        <v>1989</v>
      </c>
      <c r="B654" s="236" t="s">
        <v>1988</v>
      </c>
      <c r="C654" s="248">
        <v>29.268000000000001</v>
      </c>
      <c r="D654" s="231"/>
      <c r="E654" s="230"/>
      <c r="F654" s="230"/>
    </row>
    <row r="655" spans="1:6" s="229" customFormat="1" ht="15.75" x14ac:dyDescent="0.25">
      <c r="A655" s="253" t="s">
        <v>1987</v>
      </c>
      <c r="B655" s="239" t="s">
        <v>1986</v>
      </c>
      <c r="C655" s="249">
        <v>47.616</v>
      </c>
      <c r="D655" s="231"/>
      <c r="E655" s="230"/>
      <c r="F655" s="230"/>
    </row>
    <row r="656" spans="1:6" s="229" customFormat="1" ht="15.75" x14ac:dyDescent="0.25">
      <c r="A656" s="243"/>
      <c r="B656" s="242" t="s">
        <v>1985</v>
      </c>
      <c r="C656" s="250"/>
      <c r="D656" s="231"/>
      <c r="E656" s="230"/>
      <c r="F656" s="230"/>
    </row>
    <row r="657" spans="1:6" s="229" customFormat="1" ht="15.75" x14ac:dyDescent="0.25">
      <c r="A657" s="253" t="s">
        <v>1984</v>
      </c>
      <c r="B657" s="239" t="s">
        <v>1983</v>
      </c>
      <c r="C657" s="249">
        <v>2.1480000000000001</v>
      </c>
      <c r="D657" s="231"/>
      <c r="E657" s="230"/>
      <c r="F657" s="230"/>
    </row>
    <row r="658" spans="1:6" s="229" customFormat="1" ht="15.75" x14ac:dyDescent="0.25">
      <c r="A658" s="252" t="s">
        <v>1982</v>
      </c>
      <c r="B658" s="236" t="s">
        <v>1981</v>
      </c>
      <c r="C658" s="248">
        <v>1.536</v>
      </c>
      <c r="D658" s="231"/>
      <c r="E658" s="230"/>
      <c r="F658" s="230"/>
    </row>
    <row r="659" spans="1:6" s="229" customFormat="1" ht="15.75" x14ac:dyDescent="0.25">
      <c r="A659" s="253" t="s">
        <v>1980</v>
      </c>
      <c r="B659" s="239" t="s">
        <v>1979</v>
      </c>
      <c r="C659" s="249">
        <v>3.0599999999999996</v>
      </c>
      <c r="D659" s="231"/>
      <c r="E659" s="230"/>
      <c r="F659" s="230"/>
    </row>
    <row r="660" spans="1:6" s="229" customFormat="1" ht="15.75" x14ac:dyDescent="0.25">
      <c r="A660" s="252" t="s">
        <v>1978</v>
      </c>
      <c r="B660" s="236" t="s">
        <v>1977</v>
      </c>
      <c r="C660" s="248">
        <v>3.0599999999999996</v>
      </c>
      <c r="D660" s="231"/>
      <c r="E660" s="230"/>
      <c r="F660" s="230"/>
    </row>
    <row r="661" spans="1:6" s="229" customFormat="1" ht="15.75" x14ac:dyDescent="0.25">
      <c r="A661" s="253" t="s">
        <v>1976</v>
      </c>
      <c r="B661" s="239" t="s">
        <v>1975</v>
      </c>
      <c r="C661" s="249">
        <v>3.3719999999999999</v>
      </c>
      <c r="D661" s="231"/>
      <c r="E661" s="230"/>
      <c r="F661" s="230"/>
    </row>
    <row r="662" spans="1:6" s="229" customFormat="1" ht="15.75" x14ac:dyDescent="0.25">
      <c r="A662" s="252" t="s">
        <v>1974</v>
      </c>
      <c r="B662" s="236" t="s">
        <v>1973</v>
      </c>
      <c r="C662" s="248">
        <v>3.3719999999999999</v>
      </c>
      <c r="D662" s="231"/>
      <c r="E662" s="230"/>
      <c r="F662" s="230"/>
    </row>
    <row r="663" spans="1:6" s="229" customFormat="1" ht="15.75" x14ac:dyDescent="0.25">
      <c r="A663" s="253" t="s">
        <v>1972</v>
      </c>
      <c r="B663" s="239" t="s">
        <v>1971</v>
      </c>
      <c r="C663" s="249">
        <v>3.972</v>
      </c>
      <c r="D663" s="231"/>
      <c r="E663" s="230"/>
      <c r="F663" s="230"/>
    </row>
    <row r="664" spans="1:6" s="229" customFormat="1" ht="15.75" x14ac:dyDescent="0.25">
      <c r="A664" s="252" t="s">
        <v>1970</v>
      </c>
      <c r="B664" s="236" t="s">
        <v>1969</v>
      </c>
      <c r="C664" s="248">
        <v>3.972</v>
      </c>
      <c r="D664" s="231"/>
      <c r="E664" s="230"/>
      <c r="F664" s="230"/>
    </row>
    <row r="665" spans="1:6" s="229" customFormat="1" ht="15.75" x14ac:dyDescent="0.25">
      <c r="A665" s="253" t="s">
        <v>1968</v>
      </c>
      <c r="B665" s="239" t="s">
        <v>1967</v>
      </c>
      <c r="C665" s="249">
        <v>16.811999999999998</v>
      </c>
      <c r="D665" s="231"/>
      <c r="E665" s="230"/>
      <c r="F665" s="230"/>
    </row>
    <row r="666" spans="1:6" s="229" customFormat="1" ht="15.75" x14ac:dyDescent="0.25">
      <c r="A666" s="252" t="s">
        <v>1966</v>
      </c>
      <c r="B666" s="236" t="s">
        <v>1965</v>
      </c>
      <c r="C666" s="248">
        <v>17.735999999999997</v>
      </c>
      <c r="D666" s="231"/>
      <c r="E666" s="230"/>
      <c r="F666" s="230"/>
    </row>
    <row r="667" spans="1:6" s="229" customFormat="1" ht="15.75" x14ac:dyDescent="0.25">
      <c r="A667" s="253" t="s">
        <v>1964</v>
      </c>
      <c r="B667" s="239" t="s">
        <v>1963</v>
      </c>
      <c r="C667" s="249">
        <v>19.247999999999998</v>
      </c>
      <c r="D667" s="231"/>
      <c r="E667" s="230"/>
      <c r="F667" s="230"/>
    </row>
    <row r="668" spans="1:6" s="229" customFormat="1" ht="15.75" x14ac:dyDescent="0.25">
      <c r="A668" s="252" t="s">
        <v>1962</v>
      </c>
      <c r="B668" s="236" t="s">
        <v>1961</v>
      </c>
      <c r="C668" s="248">
        <v>31.163999999999998</v>
      </c>
      <c r="D668" s="231"/>
      <c r="E668" s="230"/>
      <c r="F668" s="230"/>
    </row>
    <row r="669" spans="1:6" s="229" customFormat="1" ht="15.75" x14ac:dyDescent="0.25">
      <c r="A669" s="253" t="s">
        <v>1960</v>
      </c>
      <c r="B669" s="239" t="s">
        <v>1959</v>
      </c>
      <c r="C669" s="249">
        <v>68.435999999999993</v>
      </c>
      <c r="D669" s="231"/>
      <c r="E669" s="230"/>
      <c r="F669" s="230"/>
    </row>
    <row r="670" spans="1:6" s="229" customFormat="1" ht="15.75" x14ac:dyDescent="0.25">
      <c r="A670" s="252" t="s">
        <v>1958</v>
      </c>
      <c r="B670" s="236" t="s">
        <v>1957</v>
      </c>
      <c r="C670" s="248">
        <v>175.68</v>
      </c>
      <c r="D670" s="231"/>
      <c r="E670" s="230"/>
      <c r="F670" s="230"/>
    </row>
    <row r="671" spans="1:6" s="229" customFormat="1" ht="15.75" x14ac:dyDescent="0.25">
      <c r="A671" s="253" t="s">
        <v>1956</v>
      </c>
      <c r="B671" s="239" t="s">
        <v>1955</v>
      </c>
      <c r="C671" s="249">
        <v>7.032</v>
      </c>
      <c r="D671" s="231"/>
      <c r="E671" s="230"/>
      <c r="F671" s="230"/>
    </row>
    <row r="672" spans="1:6" s="229" customFormat="1" ht="15.75" x14ac:dyDescent="0.25">
      <c r="A672" s="252" t="s">
        <v>1954</v>
      </c>
      <c r="B672" s="236" t="s">
        <v>1953</v>
      </c>
      <c r="C672" s="248">
        <v>7.032</v>
      </c>
      <c r="D672" s="231"/>
      <c r="E672" s="230"/>
      <c r="F672" s="230"/>
    </row>
    <row r="673" spans="1:6" s="229" customFormat="1" ht="15.75" x14ac:dyDescent="0.25">
      <c r="A673" s="253" t="s">
        <v>1952</v>
      </c>
      <c r="B673" s="239" t="s">
        <v>1951</v>
      </c>
      <c r="C673" s="249">
        <v>6.1079999999999997</v>
      </c>
      <c r="D673" s="231"/>
      <c r="E673" s="230"/>
      <c r="F673" s="230"/>
    </row>
    <row r="674" spans="1:6" s="229" customFormat="1" ht="15.75" x14ac:dyDescent="0.25">
      <c r="A674" s="252" t="s">
        <v>1950</v>
      </c>
      <c r="B674" s="236" t="s">
        <v>1949</v>
      </c>
      <c r="C674" s="248">
        <v>6.1079999999999997</v>
      </c>
      <c r="D674" s="231"/>
      <c r="E674" s="230"/>
      <c r="F674" s="230"/>
    </row>
    <row r="675" spans="1:6" s="229" customFormat="1" ht="15.75" x14ac:dyDescent="0.25">
      <c r="A675" s="253" t="s">
        <v>1948</v>
      </c>
      <c r="B675" s="239" t="s">
        <v>1947</v>
      </c>
      <c r="C675" s="249">
        <v>7.032</v>
      </c>
      <c r="D675" s="231"/>
      <c r="E675" s="230"/>
      <c r="F675" s="230"/>
    </row>
    <row r="676" spans="1:6" s="229" customFormat="1" ht="15.75" x14ac:dyDescent="0.25">
      <c r="A676" s="252" t="s">
        <v>1946</v>
      </c>
      <c r="B676" s="236" t="s">
        <v>1945</v>
      </c>
      <c r="C676" s="248">
        <v>7.032</v>
      </c>
      <c r="D676" s="231"/>
      <c r="E676" s="230"/>
      <c r="F676" s="230"/>
    </row>
    <row r="677" spans="1:6" s="229" customFormat="1" ht="15.75" x14ac:dyDescent="0.25">
      <c r="A677" s="253" t="s">
        <v>1944</v>
      </c>
      <c r="B677" s="239" t="s">
        <v>1943</v>
      </c>
      <c r="C677" s="249">
        <v>10.08</v>
      </c>
      <c r="D677" s="231"/>
      <c r="E677" s="230"/>
      <c r="F677" s="230"/>
    </row>
    <row r="678" spans="1:6" s="229" customFormat="1" ht="15.75" x14ac:dyDescent="0.25">
      <c r="A678" s="252" t="s">
        <v>1942</v>
      </c>
      <c r="B678" s="236" t="s">
        <v>1941</v>
      </c>
      <c r="C678" s="248">
        <v>10.08</v>
      </c>
      <c r="D678" s="231"/>
      <c r="E678" s="230"/>
      <c r="F678" s="230"/>
    </row>
    <row r="679" spans="1:6" s="229" customFormat="1" ht="15.75" x14ac:dyDescent="0.25">
      <c r="A679" s="253" t="s">
        <v>1940</v>
      </c>
      <c r="B679" s="239" t="s">
        <v>1939</v>
      </c>
      <c r="C679" s="249">
        <v>17.123999999999999</v>
      </c>
      <c r="D679" s="231"/>
      <c r="E679" s="230"/>
      <c r="F679" s="230"/>
    </row>
    <row r="680" spans="1:6" s="229" customFormat="1" ht="15.75" x14ac:dyDescent="0.25">
      <c r="A680" s="252" t="s">
        <v>1938</v>
      </c>
      <c r="B680" s="236" t="s">
        <v>1937</v>
      </c>
      <c r="C680" s="248">
        <v>17.123999999999999</v>
      </c>
      <c r="D680" s="231"/>
      <c r="E680" s="230"/>
      <c r="F680" s="230"/>
    </row>
    <row r="681" spans="1:6" s="229" customFormat="1" ht="15.75" x14ac:dyDescent="0.25">
      <c r="A681" s="253" t="s">
        <v>1936</v>
      </c>
      <c r="B681" s="239" t="s">
        <v>1935</v>
      </c>
      <c r="C681" s="249">
        <v>22.608000000000001</v>
      </c>
      <c r="D681" s="231"/>
      <c r="E681" s="230"/>
      <c r="F681" s="230"/>
    </row>
    <row r="682" spans="1:6" s="229" customFormat="1" ht="15.75" x14ac:dyDescent="0.25">
      <c r="A682" s="252" t="s">
        <v>1934</v>
      </c>
      <c r="B682" s="236" t="s">
        <v>1933</v>
      </c>
      <c r="C682" s="248">
        <v>22.608000000000001</v>
      </c>
      <c r="D682" s="231"/>
      <c r="E682" s="230"/>
      <c r="F682" s="230"/>
    </row>
    <row r="683" spans="1:6" s="229" customFormat="1" ht="15.75" x14ac:dyDescent="0.25">
      <c r="A683" s="253" t="s">
        <v>1932</v>
      </c>
      <c r="B683" s="239" t="s">
        <v>1931</v>
      </c>
      <c r="C683" s="249">
        <v>79.427999999999997</v>
      </c>
      <c r="D683" s="231"/>
      <c r="E683" s="230"/>
      <c r="F683" s="230"/>
    </row>
    <row r="684" spans="1:6" s="229" customFormat="1" ht="15.75" x14ac:dyDescent="0.25">
      <c r="A684" s="253" t="s">
        <v>1930</v>
      </c>
      <c r="B684" s="239" t="s">
        <v>1929</v>
      </c>
      <c r="C684" s="249">
        <v>79.427999999999997</v>
      </c>
      <c r="D684" s="231"/>
      <c r="E684" s="230"/>
      <c r="F684" s="230"/>
    </row>
    <row r="685" spans="1:6" s="229" customFormat="1" ht="15.75" x14ac:dyDescent="0.25">
      <c r="A685" s="252" t="s">
        <v>1928</v>
      </c>
      <c r="B685" s="236" t="s">
        <v>1927</v>
      </c>
      <c r="C685" s="248">
        <v>171.99600000000001</v>
      </c>
      <c r="D685" s="231"/>
      <c r="E685" s="230"/>
      <c r="F685" s="230"/>
    </row>
    <row r="686" spans="1:6" s="229" customFormat="1" ht="15.75" x14ac:dyDescent="0.25">
      <c r="A686" s="253" t="s">
        <v>1926</v>
      </c>
      <c r="B686" s="239" t="s">
        <v>1925</v>
      </c>
      <c r="C686" s="249">
        <v>171.99600000000001</v>
      </c>
      <c r="D686" s="231"/>
      <c r="E686" s="230"/>
      <c r="F686" s="230"/>
    </row>
    <row r="687" spans="1:6" s="229" customFormat="1" ht="15.75" x14ac:dyDescent="0.25">
      <c r="A687" s="243"/>
      <c r="B687" s="242" t="s">
        <v>1924</v>
      </c>
      <c r="C687" s="250"/>
      <c r="D687" s="231"/>
      <c r="E687" s="230"/>
      <c r="F687" s="230"/>
    </row>
    <row r="688" spans="1:6" s="229" customFormat="1" ht="15.75" x14ac:dyDescent="0.25">
      <c r="A688" s="253" t="s">
        <v>1923</v>
      </c>
      <c r="B688" s="239" t="s">
        <v>1922</v>
      </c>
      <c r="C688" s="249">
        <v>0.61199999999999999</v>
      </c>
      <c r="D688" s="231"/>
      <c r="E688" s="230"/>
      <c r="F688" s="230"/>
    </row>
    <row r="689" spans="1:6" s="229" customFormat="1" ht="15.75" x14ac:dyDescent="0.25">
      <c r="A689" s="252" t="s">
        <v>1921</v>
      </c>
      <c r="B689" s="236" t="s">
        <v>1920</v>
      </c>
      <c r="C689" s="248">
        <v>1.212</v>
      </c>
      <c r="D689" s="231"/>
      <c r="E689" s="230"/>
      <c r="F689" s="230"/>
    </row>
    <row r="690" spans="1:6" s="229" customFormat="1" ht="15.75" x14ac:dyDescent="0.25">
      <c r="A690" s="253" t="s">
        <v>1919</v>
      </c>
      <c r="B690" s="239" t="s">
        <v>1918</v>
      </c>
      <c r="C690" s="249">
        <v>1.8479999999999999</v>
      </c>
      <c r="D690" s="231"/>
      <c r="E690" s="230"/>
      <c r="F690" s="230"/>
    </row>
    <row r="691" spans="1:6" s="229" customFormat="1" ht="15.75" x14ac:dyDescent="0.25">
      <c r="A691" s="252" t="s">
        <v>1917</v>
      </c>
      <c r="B691" s="236" t="s">
        <v>1916</v>
      </c>
      <c r="C691" s="248">
        <v>2.1480000000000001</v>
      </c>
      <c r="D691" s="231"/>
      <c r="E691" s="230"/>
      <c r="F691" s="230"/>
    </row>
    <row r="692" spans="1:6" s="229" customFormat="1" ht="15.75" x14ac:dyDescent="0.25">
      <c r="A692" s="253" t="s">
        <v>1915</v>
      </c>
      <c r="B692" s="239" t="s">
        <v>1914</v>
      </c>
      <c r="C692" s="249">
        <v>433.37999999999994</v>
      </c>
      <c r="D692" s="231"/>
      <c r="E692" s="230"/>
      <c r="F692" s="230"/>
    </row>
    <row r="693" spans="1:6" s="229" customFormat="1" ht="15.75" x14ac:dyDescent="0.25">
      <c r="A693" s="252" t="s">
        <v>1913</v>
      </c>
      <c r="B693" s="236" t="s">
        <v>1912</v>
      </c>
      <c r="C693" s="248">
        <v>117</v>
      </c>
      <c r="D693" s="231"/>
      <c r="E693" s="230"/>
      <c r="F693" s="230"/>
    </row>
    <row r="694" spans="1:6" s="229" customFormat="1" ht="15.75" x14ac:dyDescent="0.25">
      <c r="A694" s="253" t="s">
        <v>1911</v>
      </c>
      <c r="B694" s="239" t="s">
        <v>1910</v>
      </c>
      <c r="C694" s="249">
        <v>785.44799999999998</v>
      </c>
      <c r="D694" s="231"/>
      <c r="E694" s="230"/>
      <c r="F694" s="230"/>
    </row>
    <row r="695" spans="1:6" s="229" customFormat="1" ht="15.75" x14ac:dyDescent="0.25">
      <c r="A695" s="252" t="s">
        <v>1909</v>
      </c>
      <c r="B695" s="236" t="s">
        <v>1908</v>
      </c>
      <c r="C695" s="248">
        <v>245.62799999999999</v>
      </c>
      <c r="D695" s="231"/>
      <c r="E695" s="230"/>
      <c r="F695" s="230"/>
    </row>
    <row r="696" spans="1:6" s="229" customFormat="1" ht="15.75" x14ac:dyDescent="0.25">
      <c r="A696" s="253" t="s">
        <v>1907</v>
      </c>
      <c r="B696" s="239" t="s">
        <v>1906</v>
      </c>
      <c r="C696" s="249">
        <v>1061.0159999999998</v>
      </c>
      <c r="D696" s="231"/>
      <c r="E696" s="230"/>
      <c r="F696" s="230"/>
    </row>
    <row r="697" spans="1:6" s="229" customFormat="1" ht="15.75" x14ac:dyDescent="0.25">
      <c r="A697" s="252" t="s">
        <v>1905</v>
      </c>
      <c r="B697" s="236" t="s">
        <v>1904</v>
      </c>
      <c r="C697" s="248">
        <v>376.08</v>
      </c>
      <c r="D697" s="231"/>
      <c r="E697" s="230"/>
      <c r="F697" s="230"/>
    </row>
    <row r="698" spans="1:6" s="229" customFormat="1" ht="15.75" x14ac:dyDescent="0.25">
      <c r="A698" s="253" t="s">
        <v>1903</v>
      </c>
      <c r="B698" s="239" t="s">
        <v>1902</v>
      </c>
      <c r="C698" s="249">
        <v>1315.8</v>
      </c>
      <c r="D698" s="231"/>
      <c r="E698" s="230"/>
      <c r="F698" s="230"/>
    </row>
    <row r="699" spans="1:6" s="229" customFormat="1" ht="15.75" x14ac:dyDescent="0.25">
      <c r="A699" s="252" t="s">
        <v>1901</v>
      </c>
      <c r="B699" s="236" t="s">
        <v>1900</v>
      </c>
      <c r="C699" s="248">
        <v>535.548</v>
      </c>
      <c r="D699" s="231"/>
      <c r="E699" s="230"/>
      <c r="F699" s="230"/>
    </row>
    <row r="700" spans="1:6" s="229" customFormat="1" ht="15.75" x14ac:dyDescent="0.25">
      <c r="A700" s="253" t="s">
        <v>1899</v>
      </c>
      <c r="B700" s="239" t="s">
        <v>1898</v>
      </c>
      <c r="C700" s="249">
        <v>43.08</v>
      </c>
      <c r="D700" s="231"/>
      <c r="E700" s="230"/>
      <c r="F700" s="230"/>
    </row>
    <row r="701" spans="1:6" s="229" customFormat="1" ht="15.75" x14ac:dyDescent="0.25">
      <c r="A701" s="252" t="s">
        <v>1897</v>
      </c>
      <c r="B701" s="236" t="s">
        <v>1896</v>
      </c>
      <c r="C701" s="248">
        <v>114.57600000000001</v>
      </c>
      <c r="D701" s="231"/>
      <c r="E701" s="230"/>
      <c r="F701" s="230"/>
    </row>
    <row r="702" spans="1:6" s="229" customFormat="1" ht="15.75" x14ac:dyDescent="0.25">
      <c r="A702" s="253" t="s">
        <v>1895</v>
      </c>
      <c r="B702" s="239" t="s">
        <v>1894</v>
      </c>
      <c r="C702" s="249">
        <v>373.63200000000001</v>
      </c>
      <c r="D702" s="231"/>
      <c r="E702" s="230"/>
      <c r="F702" s="230"/>
    </row>
    <row r="703" spans="1:6" s="229" customFormat="1" ht="15.75" x14ac:dyDescent="0.25">
      <c r="A703" s="252" t="s">
        <v>1893</v>
      </c>
      <c r="B703" s="236" t="s">
        <v>1892</v>
      </c>
      <c r="C703" s="248">
        <v>107.84400000000001</v>
      </c>
      <c r="D703" s="231"/>
      <c r="E703" s="230"/>
      <c r="F703" s="230"/>
    </row>
    <row r="704" spans="1:6" s="229" customFormat="1" ht="15.75" x14ac:dyDescent="0.25">
      <c r="A704" s="253" t="s">
        <v>1891</v>
      </c>
      <c r="B704" s="239" t="s">
        <v>1890</v>
      </c>
      <c r="C704" s="249">
        <v>738.40800000000002</v>
      </c>
      <c r="D704" s="231"/>
      <c r="E704" s="230"/>
      <c r="F704" s="230"/>
    </row>
    <row r="705" spans="1:6" s="229" customFormat="1" ht="15.75" x14ac:dyDescent="0.25">
      <c r="A705" s="252" t="s">
        <v>1889</v>
      </c>
      <c r="B705" s="236" t="s">
        <v>1888</v>
      </c>
      <c r="C705" s="248">
        <v>263.952</v>
      </c>
      <c r="D705" s="231"/>
      <c r="E705" s="230"/>
      <c r="F705" s="230"/>
    </row>
    <row r="706" spans="1:6" s="229" customFormat="1" ht="15.75" x14ac:dyDescent="0.25">
      <c r="A706" s="253" t="s">
        <v>1887</v>
      </c>
      <c r="B706" s="239" t="s">
        <v>1886</v>
      </c>
      <c r="C706" s="249">
        <v>1002.348</v>
      </c>
      <c r="D706" s="231"/>
      <c r="E706" s="230"/>
      <c r="F706" s="230"/>
    </row>
    <row r="707" spans="1:6" s="229" customFormat="1" ht="15.75" x14ac:dyDescent="0.25">
      <c r="A707" s="252" t="s">
        <v>1885</v>
      </c>
      <c r="B707" s="236" t="s">
        <v>1884</v>
      </c>
      <c r="C707" s="248">
        <v>354.99599999999998</v>
      </c>
      <c r="D707" s="231"/>
      <c r="E707" s="230"/>
      <c r="F707" s="230"/>
    </row>
    <row r="708" spans="1:6" s="229" customFormat="1" ht="15.75" x14ac:dyDescent="0.25">
      <c r="A708" s="253" t="s">
        <v>1883</v>
      </c>
      <c r="B708" s="239" t="s">
        <v>1882</v>
      </c>
      <c r="C708" s="249">
        <v>1266.3239999999998</v>
      </c>
      <c r="D708" s="231"/>
      <c r="E708" s="230"/>
      <c r="F708" s="230"/>
    </row>
    <row r="709" spans="1:6" s="229" customFormat="1" ht="15.75" x14ac:dyDescent="0.25">
      <c r="A709" s="252" t="s">
        <v>1881</v>
      </c>
      <c r="B709" s="236" t="s">
        <v>1880</v>
      </c>
      <c r="C709" s="248">
        <v>489.02399999999994</v>
      </c>
      <c r="D709" s="231"/>
      <c r="E709" s="230"/>
      <c r="F709" s="230"/>
    </row>
    <row r="710" spans="1:6" s="229" customFormat="1" ht="15.75" x14ac:dyDescent="0.25">
      <c r="A710" s="253" t="s">
        <v>1879</v>
      </c>
      <c r="B710" s="239" t="s">
        <v>1878</v>
      </c>
      <c r="C710" s="249">
        <v>386.16</v>
      </c>
      <c r="D710" s="231"/>
      <c r="E710" s="230"/>
      <c r="F710" s="230"/>
    </row>
    <row r="711" spans="1:6" s="229" customFormat="1" ht="15.75" x14ac:dyDescent="0.25">
      <c r="A711" s="252" t="s">
        <v>1877</v>
      </c>
      <c r="B711" s="236" t="s">
        <v>1876</v>
      </c>
      <c r="C711" s="248">
        <v>703.88400000000001</v>
      </c>
      <c r="D711" s="231"/>
      <c r="E711" s="230"/>
      <c r="F711" s="230"/>
    </row>
    <row r="712" spans="1:6" s="229" customFormat="1" ht="15.75" x14ac:dyDescent="0.25">
      <c r="A712" s="253" t="s">
        <v>1875</v>
      </c>
      <c r="B712" s="239" t="s">
        <v>1874</v>
      </c>
      <c r="C712" s="249">
        <v>1025.28</v>
      </c>
      <c r="D712" s="231"/>
      <c r="E712" s="230"/>
      <c r="F712" s="230"/>
    </row>
    <row r="713" spans="1:6" s="229" customFormat="1" ht="15.75" x14ac:dyDescent="0.25">
      <c r="A713" s="252" t="s">
        <v>1873</v>
      </c>
      <c r="B713" s="236" t="s">
        <v>1872</v>
      </c>
      <c r="C713" s="248">
        <v>1246.452</v>
      </c>
      <c r="D713" s="231"/>
      <c r="E713" s="230"/>
      <c r="F713" s="230"/>
    </row>
    <row r="714" spans="1:6" s="229" customFormat="1" ht="15.75" x14ac:dyDescent="0.25">
      <c r="A714" s="251"/>
      <c r="B714" s="242" t="s">
        <v>1871</v>
      </c>
      <c r="C714" s="250"/>
      <c r="D714" s="231"/>
      <c r="E714" s="230"/>
      <c r="F714" s="230"/>
    </row>
    <row r="715" spans="1:6" s="229" customFormat="1" ht="15.75" x14ac:dyDescent="0.25">
      <c r="A715" s="240" t="s">
        <v>1870</v>
      </c>
      <c r="B715" s="239" t="s">
        <v>1869</v>
      </c>
      <c r="C715" s="249">
        <v>5.3</v>
      </c>
      <c r="D715" s="231"/>
      <c r="E715" s="230"/>
      <c r="F715" s="230"/>
    </row>
    <row r="716" spans="1:6" s="229" customFormat="1" ht="15.75" x14ac:dyDescent="0.25">
      <c r="A716" s="237" t="s">
        <v>1868</v>
      </c>
      <c r="B716" s="236" t="s">
        <v>1867</v>
      </c>
      <c r="C716" s="248">
        <v>5.3</v>
      </c>
      <c r="D716" s="231"/>
      <c r="E716" s="230"/>
      <c r="F716" s="230"/>
    </row>
    <row r="717" spans="1:6" s="229" customFormat="1" ht="15.75" x14ac:dyDescent="0.25">
      <c r="A717" s="240" t="s">
        <v>1866</v>
      </c>
      <c r="B717" s="239" t="s">
        <v>1865</v>
      </c>
      <c r="C717" s="249">
        <v>2.4</v>
      </c>
      <c r="D717" s="231"/>
      <c r="E717" s="230"/>
      <c r="F717" s="230"/>
    </row>
    <row r="718" spans="1:6" s="229" customFormat="1" ht="15.75" x14ac:dyDescent="0.25">
      <c r="A718" s="237" t="s">
        <v>1864</v>
      </c>
      <c r="B718" s="236" t="s">
        <v>1863</v>
      </c>
      <c r="C718" s="248">
        <v>2.4</v>
      </c>
      <c r="D718" s="231"/>
      <c r="E718" s="230"/>
      <c r="F718" s="230"/>
    </row>
    <row r="719" spans="1:6" s="229" customFormat="1" ht="15.75" x14ac:dyDescent="0.25">
      <c r="A719" s="240" t="s">
        <v>1862</v>
      </c>
      <c r="B719" s="239" t="s">
        <v>1861</v>
      </c>
      <c r="C719" s="249">
        <v>10.703999999999999</v>
      </c>
      <c r="D719" s="231"/>
      <c r="E719" s="230"/>
      <c r="F719" s="230"/>
    </row>
    <row r="720" spans="1:6" s="229" customFormat="1" ht="15.75" x14ac:dyDescent="0.25">
      <c r="A720" s="237" t="s">
        <v>1860</v>
      </c>
      <c r="B720" s="236" t="s">
        <v>1859</v>
      </c>
      <c r="C720" s="248">
        <v>11.915999999999999</v>
      </c>
      <c r="D720" s="231"/>
      <c r="E720" s="230"/>
      <c r="F720" s="230"/>
    </row>
    <row r="721" spans="1:6" s="229" customFormat="1" ht="15.75" x14ac:dyDescent="0.25">
      <c r="A721" s="240" t="s">
        <v>1858</v>
      </c>
      <c r="B721" s="239" t="s">
        <v>1857</v>
      </c>
      <c r="C721" s="249">
        <v>13.139999999999999</v>
      </c>
      <c r="D721" s="231"/>
      <c r="E721" s="230"/>
      <c r="F721" s="230"/>
    </row>
    <row r="722" spans="1:6" s="229" customFormat="1" ht="15.75" x14ac:dyDescent="0.25">
      <c r="A722" s="237" t="s">
        <v>1856</v>
      </c>
      <c r="B722" s="236" t="s">
        <v>1855</v>
      </c>
      <c r="C722" s="248">
        <v>14.364000000000001</v>
      </c>
      <c r="D722" s="231"/>
      <c r="E722" s="230"/>
      <c r="F722" s="230"/>
    </row>
    <row r="723" spans="1:6" s="229" customFormat="1" ht="15.75" x14ac:dyDescent="0.25">
      <c r="A723" s="240" t="s">
        <v>1854</v>
      </c>
      <c r="B723" s="239" t="s">
        <v>1853</v>
      </c>
      <c r="C723" s="249">
        <v>15.071999999999999</v>
      </c>
      <c r="D723" s="231"/>
      <c r="E723" s="230"/>
      <c r="F723" s="230"/>
    </row>
    <row r="724" spans="1:6" s="229" customFormat="1" ht="15.75" x14ac:dyDescent="0.25">
      <c r="A724" s="237" t="s">
        <v>1852</v>
      </c>
      <c r="B724" s="236" t="s">
        <v>1851</v>
      </c>
      <c r="C724" s="248">
        <v>19.247999999999998</v>
      </c>
      <c r="D724" s="231"/>
      <c r="E724" s="230"/>
      <c r="F724" s="230"/>
    </row>
    <row r="725" spans="1:6" s="229" customFormat="1" ht="15.75" x14ac:dyDescent="0.25">
      <c r="A725" s="240" t="s">
        <v>1850</v>
      </c>
      <c r="B725" s="239" t="s">
        <v>1849</v>
      </c>
      <c r="C725" s="249">
        <v>17.148</v>
      </c>
      <c r="D725" s="231"/>
      <c r="E725" s="230"/>
      <c r="F725" s="230"/>
    </row>
    <row r="726" spans="1:6" s="229" customFormat="1" ht="15.75" x14ac:dyDescent="0.25">
      <c r="A726" s="237" t="s">
        <v>1848</v>
      </c>
      <c r="B726" s="236" t="s">
        <v>1847</v>
      </c>
      <c r="C726" s="248">
        <v>21.695999999999998</v>
      </c>
      <c r="D726" s="231"/>
      <c r="E726" s="230"/>
      <c r="F726" s="230"/>
    </row>
    <row r="727" spans="1:6" s="229" customFormat="1" ht="15.75" x14ac:dyDescent="0.25">
      <c r="A727" s="240" t="s">
        <v>1846</v>
      </c>
      <c r="B727" s="239" t="s">
        <v>1845</v>
      </c>
      <c r="C727" s="249">
        <v>17.927999999999997</v>
      </c>
      <c r="D727" s="231"/>
      <c r="E727" s="230"/>
      <c r="F727" s="230"/>
    </row>
    <row r="728" spans="1:6" s="229" customFormat="1" ht="15.75" x14ac:dyDescent="0.25">
      <c r="A728" s="237" t="s">
        <v>1844</v>
      </c>
      <c r="B728" s="236" t="s">
        <v>1843</v>
      </c>
      <c r="C728" s="248">
        <v>21.995999999999999</v>
      </c>
      <c r="D728" s="231"/>
      <c r="E728" s="230"/>
      <c r="F728" s="230"/>
    </row>
    <row r="729" spans="1:6" s="229" customFormat="1" ht="15.75" x14ac:dyDescent="0.25">
      <c r="A729" s="240" t="s">
        <v>1842</v>
      </c>
      <c r="B729" s="239" t="s">
        <v>1841</v>
      </c>
      <c r="C729" s="249">
        <v>18.456</v>
      </c>
      <c r="D729" s="231"/>
      <c r="E729" s="230"/>
      <c r="F729" s="230"/>
    </row>
    <row r="730" spans="1:6" s="229" customFormat="1" ht="15.75" x14ac:dyDescent="0.25">
      <c r="A730" s="237" t="s">
        <v>1840</v>
      </c>
      <c r="B730" s="236" t="s">
        <v>1839</v>
      </c>
      <c r="C730" s="248">
        <v>23.544</v>
      </c>
      <c r="D730" s="231"/>
      <c r="E730" s="230"/>
      <c r="F730" s="230"/>
    </row>
    <row r="731" spans="1:6" s="229" customFormat="1" ht="15.75" x14ac:dyDescent="0.25">
      <c r="A731" s="240" t="s">
        <v>1838</v>
      </c>
      <c r="B731" s="239" t="s">
        <v>1837</v>
      </c>
      <c r="C731" s="249">
        <v>31.163999999999998</v>
      </c>
      <c r="D731" s="231"/>
      <c r="E731" s="230"/>
      <c r="F731" s="230"/>
    </row>
    <row r="732" spans="1:6" s="229" customFormat="1" ht="15.75" x14ac:dyDescent="0.25">
      <c r="A732" s="237" t="s">
        <v>1836</v>
      </c>
      <c r="B732" s="236" t="s">
        <v>1835</v>
      </c>
      <c r="C732" s="248">
        <v>38.195999999999998</v>
      </c>
      <c r="D732" s="231"/>
      <c r="E732" s="230"/>
      <c r="F732" s="230"/>
    </row>
    <row r="733" spans="1:6" s="229" customFormat="1" ht="15.75" x14ac:dyDescent="0.25">
      <c r="A733" s="240" t="s">
        <v>1834</v>
      </c>
      <c r="B733" s="239" t="s">
        <v>1833</v>
      </c>
      <c r="C733" s="249">
        <v>44.147999999999996</v>
      </c>
      <c r="D733" s="231"/>
      <c r="E733" s="230"/>
      <c r="F733" s="230"/>
    </row>
    <row r="734" spans="1:6" s="229" customFormat="1" ht="15.75" x14ac:dyDescent="0.25">
      <c r="A734" s="237" t="s">
        <v>1832</v>
      </c>
      <c r="B734" s="236" t="s">
        <v>1831</v>
      </c>
      <c r="C734" s="248">
        <v>50.327999999999996</v>
      </c>
      <c r="D734" s="231"/>
      <c r="E734" s="230"/>
      <c r="F734" s="230"/>
    </row>
    <row r="735" spans="1:6" s="229" customFormat="1" ht="15.75" x14ac:dyDescent="0.25">
      <c r="A735" s="243"/>
      <c r="B735" s="242" t="s">
        <v>1830</v>
      </c>
      <c r="C735" s="250"/>
      <c r="D735" s="231"/>
      <c r="E735" s="230"/>
      <c r="F735" s="230"/>
    </row>
    <row r="736" spans="1:6" s="229" customFormat="1" ht="15.75" x14ac:dyDescent="0.25">
      <c r="A736" s="240" t="s">
        <v>1829</v>
      </c>
      <c r="B736" s="239" t="s">
        <v>1828</v>
      </c>
      <c r="C736" s="249">
        <v>3.1493999999999995</v>
      </c>
      <c r="D736" s="231"/>
      <c r="E736" s="230"/>
      <c r="F736" s="230"/>
    </row>
    <row r="737" spans="1:6" s="229" customFormat="1" ht="15.75" x14ac:dyDescent="0.25">
      <c r="A737" s="237" t="s">
        <v>1827</v>
      </c>
      <c r="B737" s="236" t="s">
        <v>1826</v>
      </c>
      <c r="C737" s="248">
        <v>3.8188799999999992</v>
      </c>
      <c r="D737" s="231"/>
      <c r="E737" s="230"/>
      <c r="F737" s="230"/>
    </row>
    <row r="738" spans="1:6" s="229" customFormat="1" ht="15.75" x14ac:dyDescent="0.25">
      <c r="A738" s="240" t="s">
        <v>1825</v>
      </c>
      <c r="B738" s="239" t="s">
        <v>1824</v>
      </c>
      <c r="C738" s="249">
        <v>5.2271999999999998</v>
      </c>
      <c r="D738" s="231"/>
      <c r="E738" s="230"/>
      <c r="F738" s="230"/>
    </row>
    <row r="739" spans="1:6" s="229" customFormat="1" ht="15.75" x14ac:dyDescent="0.25">
      <c r="A739" s="237" t="s">
        <v>1823</v>
      </c>
      <c r="B739" s="236" t="s">
        <v>1822</v>
      </c>
      <c r="C739" s="248">
        <v>6.3360000000000003</v>
      </c>
      <c r="D739" s="231"/>
      <c r="E739" s="230"/>
      <c r="F739" s="230"/>
    </row>
    <row r="740" spans="1:6" s="229" customFormat="1" ht="15.75" x14ac:dyDescent="0.25">
      <c r="A740" s="240" t="s">
        <v>1821</v>
      </c>
      <c r="B740" s="239" t="s">
        <v>1820</v>
      </c>
      <c r="C740" s="249">
        <v>7.8336000000000006</v>
      </c>
      <c r="D740" s="231"/>
      <c r="E740" s="230"/>
      <c r="F740" s="230"/>
    </row>
    <row r="741" spans="1:6" s="229" customFormat="1" ht="15.75" x14ac:dyDescent="0.25">
      <c r="A741" s="237" t="s">
        <v>1819</v>
      </c>
      <c r="B741" s="236" t="s">
        <v>1818</v>
      </c>
      <c r="C741" s="248">
        <v>15.292799999999996</v>
      </c>
      <c r="D741" s="231"/>
      <c r="E741" s="230"/>
      <c r="F741" s="230"/>
    </row>
    <row r="742" spans="1:6" s="229" customFormat="1" ht="15.75" x14ac:dyDescent="0.25">
      <c r="A742" s="240" t="s">
        <v>1817</v>
      </c>
      <c r="B742" s="239" t="s">
        <v>1816</v>
      </c>
      <c r="C742" s="249">
        <v>30.211199999999998</v>
      </c>
      <c r="D742" s="231"/>
      <c r="E742" s="230"/>
      <c r="F742" s="230"/>
    </row>
    <row r="743" spans="1:6" s="229" customFormat="1" ht="15.75" x14ac:dyDescent="0.25">
      <c r="A743" s="237" t="s">
        <v>1815</v>
      </c>
      <c r="B743" s="236" t="s">
        <v>1814</v>
      </c>
      <c r="C743" s="248">
        <v>4.4981999999999998</v>
      </c>
      <c r="D743" s="231"/>
      <c r="E743" s="230"/>
      <c r="F743" s="230"/>
    </row>
    <row r="744" spans="1:6" s="229" customFormat="1" ht="15.75" x14ac:dyDescent="0.25">
      <c r="A744" s="243"/>
      <c r="B744" s="242" t="s">
        <v>1813</v>
      </c>
      <c r="C744" s="250"/>
      <c r="D744" s="231"/>
      <c r="E744" s="230"/>
      <c r="F744" s="230"/>
    </row>
    <row r="745" spans="1:6" s="229" customFormat="1" ht="15.75" x14ac:dyDescent="0.25">
      <c r="A745" s="240" t="s">
        <v>1812</v>
      </c>
      <c r="B745" s="239" t="s">
        <v>1811</v>
      </c>
      <c r="C745" s="249">
        <v>11.423999999999999</v>
      </c>
      <c r="D745" s="231"/>
      <c r="E745" s="230"/>
      <c r="F745" s="230"/>
    </row>
    <row r="746" spans="1:6" s="229" customFormat="1" ht="15.75" x14ac:dyDescent="0.25">
      <c r="A746" s="237" t="s">
        <v>1810</v>
      </c>
      <c r="B746" s="236" t="s">
        <v>1809</v>
      </c>
      <c r="C746" s="248">
        <v>11.423999999999999</v>
      </c>
      <c r="D746" s="231"/>
      <c r="E746" s="230"/>
      <c r="F746" s="230"/>
    </row>
    <row r="747" spans="1:6" s="229" customFormat="1" ht="15.75" x14ac:dyDescent="0.25">
      <c r="A747" s="240" t="s">
        <v>1808</v>
      </c>
      <c r="B747" s="239" t="s">
        <v>1807</v>
      </c>
      <c r="C747" s="249">
        <v>23.831999999999997</v>
      </c>
      <c r="D747" s="231"/>
      <c r="E747" s="230"/>
      <c r="F747" s="230"/>
    </row>
    <row r="748" spans="1:6" s="229" customFormat="1" ht="15.75" x14ac:dyDescent="0.25">
      <c r="A748" s="237" t="s">
        <v>1806</v>
      </c>
      <c r="B748" s="236" t="s">
        <v>1805</v>
      </c>
      <c r="C748" s="248">
        <v>22.308</v>
      </c>
      <c r="D748" s="231"/>
      <c r="E748" s="230"/>
      <c r="F748" s="230"/>
    </row>
    <row r="749" spans="1:6" s="229" customFormat="1" ht="15.75" x14ac:dyDescent="0.25">
      <c r="A749" s="240" t="s">
        <v>1804</v>
      </c>
      <c r="B749" s="239" t="s">
        <v>1803</v>
      </c>
      <c r="C749" s="249">
        <v>23.831999999999997</v>
      </c>
      <c r="D749" s="231"/>
      <c r="E749" s="230"/>
      <c r="F749" s="230"/>
    </row>
    <row r="750" spans="1:6" s="229" customFormat="1" ht="15.75" x14ac:dyDescent="0.25">
      <c r="A750" s="237" t="s">
        <v>1802</v>
      </c>
      <c r="B750" s="236" t="s">
        <v>1801</v>
      </c>
      <c r="C750" s="248">
        <v>21.995999999999999</v>
      </c>
      <c r="D750" s="231"/>
      <c r="E750" s="230"/>
      <c r="F750" s="230"/>
    </row>
    <row r="751" spans="1:6" s="229" customFormat="1" ht="15.75" x14ac:dyDescent="0.25">
      <c r="A751" s="240" t="s">
        <v>1800</v>
      </c>
      <c r="B751" s="239" t="s">
        <v>1799</v>
      </c>
      <c r="C751" s="249">
        <v>33.911999999999999</v>
      </c>
      <c r="D751" s="231"/>
      <c r="E751" s="230"/>
      <c r="F751" s="230"/>
    </row>
    <row r="752" spans="1:6" s="229" customFormat="1" ht="15.75" x14ac:dyDescent="0.25">
      <c r="A752" s="237" t="s">
        <v>1798</v>
      </c>
      <c r="B752" s="236" t="s">
        <v>1797</v>
      </c>
      <c r="C752" s="248">
        <v>78.527999999999992</v>
      </c>
      <c r="D752" s="231"/>
      <c r="E752" s="230"/>
      <c r="F752" s="230"/>
    </row>
    <row r="753" spans="1:6" s="229" customFormat="1" ht="15.75" x14ac:dyDescent="0.25">
      <c r="A753" s="240" t="s">
        <v>1796</v>
      </c>
      <c r="B753" s="239" t="s">
        <v>1795</v>
      </c>
      <c r="C753" s="249">
        <v>309.25199999999995</v>
      </c>
      <c r="D753" s="231"/>
      <c r="E753" s="230"/>
      <c r="F753" s="230"/>
    </row>
    <row r="754" spans="1:6" s="229" customFormat="1" ht="15.75" x14ac:dyDescent="0.25">
      <c r="A754" s="237" t="s">
        <v>1794</v>
      </c>
      <c r="B754" s="236" t="s">
        <v>1793</v>
      </c>
      <c r="C754" s="248">
        <v>269.27999999999997</v>
      </c>
      <c r="D754" s="231"/>
      <c r="E754" s="230"/>
      <c r="F754" s="230"/>
    </row>
    <row r="755" spans="1:6" s="229" customFormat="1" ht="15.75" x14ac:dyDescent="0.25">
      <c r="A755" s="240" t="s">
        <v>1792</v>
      </c>
      <c r="B755" s="239" t="s">
        <v>1791</v>
      </c>
      <c r="C755" s="249">
        <v>9.7919999999999998</v>
      </c>
      <c r="D755" s="231"/>
      <c r="E755" s="230"/>
      <c r="F755" s="230"/>
    </row>
    <row r="756" spans="1:6" s="229" customFormat="1" ht="15.75" x14ac:dyDescent="0.25">
      <c r="A756" s="237" t="s">
        <v>1790</v>
      </c>
      <c r="B756" s="236" t="s">
        <v>1789</v>
      </c>
      <c r="C756" s="248">
        <v>9.7919999999999998</v>
      </c>
      <c r="D756" s="231"/>
      <c r="E756" s="230"/>
      <c r="F756" s="230"/>
    </row>
    <row r="757" spans="1:6" s="229" customFormat="1" ht="15.75" x14ac:dyDescent="0.25">
      <c r="A757" s="243"/>
      <c r="B757" s="242" t="s">
        <v>1788</v>
      </c>
      <c r="C757" s="250"/>
      <c r="D757" s="231"/>
      <c r="E757" s="230"/>
      <c r="F757" s="230"/>
    </row>
    <row r="758" spans="1:6" s="229" customFormat="1" ht="15.75" x14ac:dyDescent="0.25">
      <c r="A758" s="240" t="s">
        <v>1787</v>
      </c>
      <c r="B758" s="239" t="s">
        <v>1786</v>
      </c>
      <c r="C758" s="249">
        <v>6.9959999999999996</v>
      </c>
      <c r="D758" s="231"/>
      <c r="E758" s="230"/>
      <c r="F758" s="230"/>
    </row>
    <row r="759" spans="1:6" s="229" customFormat="1" ht="15.75" x14ac:dyDescent="0.25">
      <c r="A759" s="237" t="s">
        <v>1785</v>
      </c>
      <c r="B759" s="236" t="s">
        <v>1784</v>
      </c>
      <c r="C759" s="248">
        <v>10.799999999999999</v>
      </c>
      <c r="D759" s="231"/>
      <c r="E759" s="230"/>
      <c r="F759" s="230"/>
    </row>
    <row r="760" spans="1:6" s="229" customFormat="1" ht="15.75" x14ac:dyDescent="0.25">
      <c r="A760" s="240" t="s">
        <v>1783</v>
      </c>
      <c r="B760" s="239" t="s">
        <v>1782</v>
      </c>
      <c r="C760" s="249">
        <v>13.043999999999999</v>
      </c>
      <c r="D760" s="231"/>
      <c r="E760" s="230"/>
      <c r="F760" s="230"/>
    </row>
    <row r="761" spans="1:6" s="229" customFormat="1" ht="15" x14ac:dyDescent="0.25">
      <c r="A761" s="243"/>
      <c r="B761" s="242" t="s">
        <v>1781</v>
      </c>
      <c r="C761" s="247"/>
      <c r="D761" s="231"/>
      <c r="E761" s="230"/>
      <c r="F761" s="230"/>
    </row>
    <row r="762" spans="1:6" s="229" customFormat="1" ht="15.75" x14ac:dyDescent="0.25">
      <c r="A762" s="240" t="s">
        <v>1780</v>
      </c>
      <c r="B762" s="239" t="s">
        <v>1779</v>
      </c>
      <c r="C762" s="249">
        <v>16.811999999999998</v>
      </c>
      <c r="D762" s="231"/>
      <c r="E762" s="230"/>
      <c r="F762" s="230"/>
    </row>
    <row r="763" spans="1:6" s="229" customFormat="1" ht="15.75" x14ac:dyDescent="0.25">
      <c r="A763" s="237" t="s">
        <v>1778</v>
      </c>
      <c r="B763" s="236" t="s">
        <v>1777</v>
      </c>
      <c r="C763" s="248">
        <v>40.752000000000002</v>
      </c>
      <c r="D763" s="231"/>
      <c r="E763" s="230"/>
      <c r="F763" s="230"/>
    </row>
    <row r="764" spans="1:6" s="229" customFormat="1" ht="15.75" x14ac:dyDescent="0.25">
      <c r="A764" s="240" t="s">
        <v>1776</v>
      </c>
      <c r="B764" s="239" t="s">
        <v>1775</v>
      </c>
      <c r="C764" s="249">
        <v>175.94399999999999</v>
      </c>
      <c r="D764" s="231"/>
      <c r="E764" s="230"/>
      <c r="F764" s="230"/>
    </row>
    <row r="765" spans="1:6" s="229" customFormat="1" ht="15.75" x14ac:dyDescent="0.25">
      <c r="A765" s="237" t="s">
        <v>1774</v>
      </c>
      <c r="B765" s="236" t="s">
        <v>1773</v>
      </c>
      <c r="C765" s="248">
        <v>22.295999999999996</v>
      </c>
      <c r="D765" s="231"/>
      <c r="E765" s="230"/>
      <c r="F765" s="230"/>
    </row>
    <row r="766" spans="1:6" s="229" customFormat="1" ht="15.75" x14ac:dyDescent="0.25">
      <c r="A766" s="240" t="s">
        <v>1772</v>
      </c>
      <c r="B766" s="239" t="s">
        <v>1771</v>
      </c>
      <c r="C766" s="249">
        <v>57.552</v>
      </c>
      <c r="D766" s="231"/>
      <c r="E766" s="230"/>
      <c r="F766" s="230"/>
    </row>
    <row r="767" spans="1:6" s="229" customFormat="1" ht="15.75" x14ac:dyDescent="0.25">
      <c r="A767" s="237" t="s">
        <v>1770</v>
      </c>
      <c r="B767" s="236" t="s">
        <v>1769</v>
      </c>
      <c r="C767" s="248">
        <v>191.54400000000001</v>
      </c>
      <c r="D767" s="231"/>
      <c r="E767" s="230"/>
      <c r="F767" s="230"/>
    </row>
    <row r="768" spans="1:6" s="229" customFormat="1" ht="15.75" x14ac:dyDescent="0.25">
      <c r="A768" s="240" t="s">
        <v>1768</v>
      </c>
      <c r="B768" s="239" t="s">
        <v>1767</v>
      </c>
      <c r="C768" s="249">
        <v>24.071999999999999</v>
      </c>
      <c r="D768" s="231"/>
      <c r="E768" s="230"/>
      <c r="F768" s="230"/>
    </row>
    <row r="769" spans="1:6" s="229" customFormat="1" ht="15.75" x14ac:dyDescent="0.25">
      <c r="A769" s="237" t="s">
        <v>1766</v>
      </c>
      <c r="B769" s="236" t="s">
        <v>1765</v>
      </c>
      <c r="C769" s="248">
        <v>61.679999999999993</v>
      </c>
      <c r="D769" s="231"/>
      <c r="E769" s="230"/>
      <c r="F769" s="230"/>
    </row>
    <row r="770" spans="1:6" s="229" customFormat="1" ht="15.75" x14ac:dyDescent="0.25">
      <c r="A770" s="240" t="s">
        <v>1764</v>
      </c>
      <c r="B770" s="239" t="s">
        <v>1763</v>
      </c>
      <c r="C770" s="249">
        <v>24.684000000000001</v>
      </c>
      <c r="D770" s="231"/>
      <c r="E770" s="230"/>
      <c r="F770" s="230"/>
    </row>
    <row r="771" spans="1:6" s="229" customFormat="1" ht="15.75" x14ac:dyDescent="0.25">
      <c r="A771" s="237" t="s">
        <v>1762</v>
      </c>
      <c r="B771" s="236" t="s">
        <v>1761</v>
      </c>
      <c r="C771" s="248">
        <v>9.3840000000000003</v>
      </c>
      <c r="D771" s="231"/>
      <c r="E771" s="230"/>
      <c r="F771" s="230"/>
    </row>
    <row r="772" spans="1:6" s="229" customFormat="1" ht="15.75" x14ac:dyDescent="0.25">
      <c r="A772" s="240" t="s">
        <v>1760</v>
      </c>
      <c r="B772" s="239" t="s">
        <v>1759</v>
      </c>
      <c r="C772" s="249">
        <v>32.879999999999995</v>
      </c>
      <c r="D772" s="231"/>
      <c r="E772" s="230"/>
      <c r="F772" s="230"/>
    </row>
    <row r="773" spans="1:6" s="229" customFormat="1" ht="15.75" x14ac:dyDescent="0.25">
      <c r="A773" s="237" t="s">
        <v>1758</v>
      </c>
      <c r="B773" s="236" t="s">
        <v>1757</v>
      </c>
      <c r="C773" s="248">
        <v>81.85199999999999</v>
      </c>
      <c r="D773" s="231"/>
      <c r="E773" s="230"/>
      <c r="F773" s="230"/>
    </row>
    <row r="774" spans="1:6" s="229" customFormat="1" ht="15.75" x14ac:dyDescent="0.25">
      <c r="A774" s="240" t="s">
        <v>1756</v>
      </c>
      <c r="B774" s="239" t="s">
        <v>1755</v>
      </c>
      <c r="C774" s="249">
        <v>31.391999999999999</v>
      </c>
      <c r="D774" s="231"/>
      <c r="E774" s="230"/>
      <c r="F774" s="230"/>
    </row>
    <row r="775" spans="1:6" s="229" customFormat="1" ht="15.75" x14ac:dyDescent="0.25">
      <c r="A775" s="237" t="s">
        <v>1754</v>
      </c>
      <c r="B775" s="236" t="s">
        <v>1753</v>
      </c>
      <c r="C775" s="248">
        <v>11.531999999999998</v>
      </c>
      <c r="D775" s="231"/>
      <c r="E775" s="230"/>
      <c r="F775" s="230"/>
    </row>
    <row r="776" spans="1:6" s="229" customFormat="1" ht="15.75" x14ac:dyDescent="0.25">
      <c r="A776" s="240" t="s">
        <v>1752</v>
      </c>
      <c r="B776" s="239" t="s">
        <v>1751</v>
      </c>
      <c r="C776" s="249">
        <v>57.311999999999998</v>
      </c>
      <c r="D776" s="231"/>
      <c r="E776" s="230"/>
      <c r="F776" s="230"/>
    </row>
    <row r="777" spans="1:6" s="229" customFormat="1" ht="15.75" x14ac:dyDescent="0.25">
      <c r="A777" s="237" t="s">
        <v>1750</v>
      </c>
      <c r="B777" s="236" t="s">
        <v>1749</v>
      </c>
      <c r="C777" s="248">
        <v>102.15599999999999</v>
      </c>
      <c r="D777" s="231"/>
      <c r="E777" s="230"/>
      <c r="F777" s="230"/>
    </row>
    <row r="778" spans="1:6" s="229" customFormat="1" ht="15.75" x14ac:dyDescent="0.25">
      <c r="A778" s="243"/>
      <c r="B778" s="242" t="s">
        <v>1748</v>
      </c>
      <c r="C778" s="250"/>
      <c r="D778" s="231"/>
      <c r="E778" s="230"/>
      <c r="F778" s="230"/>
    </row>
    <row r="779" spans="1:6" s="229" customFormat="1" ht="15.75" x14ac:dyDescent="0.25">
      <c r="A779" s="240" t="s">
        <v>1747</v>
      </c>
      <c r="B779" s="239" t="s">
        <v>1746</v>
      </c>
      <c r="C779" s="249">
        <v>18.372</v>
      </c>
      <c r="D779" s="231"/>
      <c r="E779" s="230"/>
      <c r="F779" s="230"/>
    </row>
    <row r="780" spans="1:6" s="229" customFormat="1" ht="15.75" x14ac:dyDescent="0.25">
      <c r="A780" s="237" t="s">
        <v>1745</v>
      </c>
      <c r="B780" s="236" t="s">
        <v>1744</v>
      </c>
      <c r="C780" s="248">
        <v>19.007999999999999</v>
      </c>
      <c r="D780" s="231"/>
      <c r="E780" s="230"/>
      <c r="F780" s="230"/>
    </row>
    <row r="781" spans="1:6" s="229" customFormat="1" ht="15.75" x14ac:dyDescent="0.25">
      <c r="A781" s="240" t="s">
        <v>1743</v>
      </c>
      <c r="B781" s="239" t="s">
        <v>1742</v>
      </c>
      <c r="C781" s="249">
        <v>19.007999999999999</v>
      </c>
      <c r="D781" s="231"/>
      <c r="E781" s="230"/>
      <c r="F781" s="230"/>
    </row>
    <row r="782" spans="1:6" s="229" customFormat="1" ht="15.75" x14ac:dyDescent="0.25">
      <c r="A782" s="237" t="s">
        <v>1741</v>
      </c>
      <c r="B782" s="236" t="s">
        <v>1740</v>
      </c>
      <c r="C782" s="248">
        <v>19.007999999999999</v>
      </c>
      <c r="D782" s="231"/>
      <c r="E782" s="230"/>
      <c r="F782" s="230"/>
    </row>
    <row r="783" spans="1:6" s="229" customFormat="1" ht="15.75" x14ac:dyDescent="0.25">
      <c r="A783" s="240" t="s">
        <v>1739</v>
      </c>
      <c r="B783" s="239" t="s">
        <v>1738</v>
      </c>
      <c r="C783" s="249">
        <v>47.711999999999996</v>
      </c>
      <c r="D783" s="231"/>
      <c r="E783" s="230"/>
      <c r="F783" s="230"/>
    </row>
    <row r="784" spans="1:6" s="229" customFormat="1" ht="15.75" x14ac:dyDescent="0.25">
      <c r="A784" s="237" t="s">
        <v>1737</v>
      </c>
      <c r="B784" s="236" t="s">
        <v>1736</v>
      </c>
      <c r="C784" s="248">
        <v>47.711999999999996</v>
      </c>
      <c r="D784" s="231"/>
      <c r="E784" s="230"/>
      <c r="F784" s="230"/>
    </row>
    <row r="785" spans="1:6" s="229" customFormat="1" ht="15.75" x14ac:dyDescent="0.25">
      <c r="A785" s="240" t="s">
        <v>1735</v>
      </c>
      <c r="B785" s="239" t="s">
        <v>1734</v>
      </c>
      <c r="C785" s="249">
        <v>47.711999999999996</v>
      </c>
      <c r="D785" s="231"/>
      <c r="E785" s="230"/>
      <c r="F785" s="230"/>
    </row>
    <row r="786" spans="1:6" s="229" customFormat="1" ht="15.75" x14ac:dyDescent="0.25">
      <c r="A786" s="237" t="s">
        <v>1733</v>
      </c>
      <c r="B786" s="236" t="s">
        <v>1732</v>
      </c>
      <c r="C786" s="248">
        <v>47.711999999999996</v>
      </c>
      <c r="D786" s="231"/>
      <c r="E786" s="230"/>
      <c r="F786" s="230"/>
    </row>
    <row r="787" spans="1:6" s="229" customFormat="1" ht="15.75" x14ac:dyDescent="0.25">
      <c r="A787" s="240" t="s">
        <v>1731</v>
      </c>
      <c r="B787" s="239" t="s">
        <v>1730</v>
      </c>
      <c r="C787" s="249">
        <v>194.84399999999999</v>
      </c>
      <c r="D787" s="231"/>
      <c r="E787" s="230"/>
      <c r="F787" s="230"/>
    </row>
    <row r="788" spans="1:6" s="229" customFormat="1" ht="15.75" x14ac:dyDescent="0.25">
      <c r="A788" s="237" t="s">
        <v>1729</v>
      </c>
      <c r="B788" s="236" t="s">
        <v>1728</v>
      </c>
      <c r="C788" s="248">
        <v>194.84399999999999</v>
      </c>
      <c r="D788" s="231"/>
      <c r="E788" s="230"/>
      <c r="F788" s="230"/>
    </row>
    <row r="789" spans="1:6" s="229" customFormat="1" ht="15.75" x14ac:dyDescent="0.25">
      <c r="A789" s="240" t="s">
        <v>1727</v>
      </c>
      <c r="B789" s="239" t="s">
        <v>1726</v>
      </c>
      <c r="C789" s="249">
        <v>194.84399999999999</v>
      </c>
      <c r="D789" s="231"/>
      <c r="E789" s="230"/>
      <c r="F789" s="230"/>
    </row>
    <row r="790" spans="1:6" s="229" customFormat="1" ht="15.75" x14ac:dyDescent="0.25">
      <c r="A790" s="237" t="s">
        <v>1725</v>
      </c>
      <c r="B790" s="236" t="s">
        <v>1724</v>
      </c>
      <c r="C790" s="248">
        <v>186.37199999999999</v>
      </c>
      <c r="D790" s="231"/>
      <c r="E790" s="230"/>
      <c r="F790" s="230"/>
    </row>
    <row r="791" spans="1:6" s="229" customFormat="1" ht="15.75" x14ac:dyDescent="0.25">
      <c r="A791" s="240" t="s">
        <v>1723</v>
      </c>
      <c r="B791" s="239" t="s">
        <v>1722</v>
      </c>
      <c r="C791" s="249">
        <v>24.912000000000003</v>
      </c>
      <c r="D791" s="231"/>
      <c r="E791" s="230"/>
      <c r="F791" s="230"/>
    </row>
    <row r="792" spans="1:6" s="229" customFormat="1" ht="15.75" x14ac:dyDescent="0.25">
      <c r="A792" s="237" t="s">
        <v>1721</v>
      </c>
      <c r="B792" s="236" t="s">
        <v>1720</v>
      </c>
      <c r="C792" s="248">
        <v>67.272000000000006</v>
      </c>
      <c r="D792" s="231"/>
      <c r="E792" s="230"/>
      <c r="F792" s="230"/>
    </row>
    <row r="793" spans="1:6" s="229" customFormat="1" ht="15.75" x14ac:dyDescent="0.25">
      <c r="A793" s="240" t="s">
        <v>1719</v>
      </c>
      <c r="B793" s="239" t="s">
        <v>1718</v>
      </c>
      <c r="C793" s="249">
        <v>24.912000000000003</v>
      </c>
      <c r="D793" s="231"/>
      <c r="E793" s="230"/>
      <c r="F793" s="230"/>
    </row>
    <row r="794" spans="1:6" s="229" customFormat="1" ht="15.75" x14ac:dyDescent="0.25">
      <c r="A794" s="237" t="s">
        <v>1717</v>
      </c>
      <c r="B794" s="236" t="s">
        <v>1716</v>
      </c>
      <c r="C794" s="248">
        <v>24.912000000000003</v>
      </c>
      <c r="D794" s="231"/>
      <c r="E794" s="230"/>
      <c r="F794" s="230"/>
    </row>
    <row r="795" spans="1:6" s="229" customFormat="1" ht="15.75" x14ac:dyDescent="0.25">
      <c r="A795" s="240" t="s">
        <v>1715</v>
      </c>
      <c r="B795" s="239" t="s">
        <v>1714</v>
      </c>
      <c r="C795" s="249">
        <v>24.912000000000003</v>
      </c>
      <c r="D795" s="231"/>
      <c r="E795" s="230"/>
      <c r="F795" s="230"/>
    </row>
    <row r="796" spans="1:6" s="229" customFormat="1" ht="15.75" x14ac:dyDescent="0.25">
      <c r="A796" s="237" t="s">
        <v>1713</v>
      </c>
      <c r="B796" s="236" t="s">
        <v>1712</v>
      </c>
      <c r="C796" s="248">
        <v>67.272000000000006</v>
      </c>
      <c r="D796" s="231"/>
      <c r="E796" s="230"/>
      <c r="F796" s="230"/>
    </row>
    <row r="797" spans="1:6" s="229" customFormat="1" ht="15.75" x14ac:dyDescent="0.25">
      <c r="A797" s="240" t="s">
        <v>1711</v>
      </c>
      <c r="B797" s="239" t="s">
        <v>1710</v>
      </c>
      <c r="C797" s="249">
        <v>67.272000000000006</v>
      </c>
      <c r="D797" s="231"/>
      <c r="E797" s="230"/>
      <c r="F797" s="230"/>
    </row>
    <row r="798" spans="1:6" s="229" customFormat="1" ht="15.75" x14ac:dyDescent="0.25">
      <c r="A798" s="237" t="s">
        <v>1709</v>
      </c>
      <c r="B798" s="236" t="s">
        <v>1708</v>
      </c>
      <c r="C798" s="248">
        <v>67.272000000000006</v>
      </c>
      <c r="D798" s="231"/>
      <c r="E798" s="230"/>
      <c r="F798" s="230"/>
    </row>
    <row r="799" spans="1:6" s="229" customFormat="1" ht="15.75" x14ac:dyDescent="0.25">
      <c r="A799" s="240" t="s">
        <v>1707</v>
      </c>
      <c r="B799" s="239" t="s">
        <v>1706</v>
      </c>
      <c r="C799" s="249">
        <v>205.24799999999999</v>
      </c>
      <c r="D799" s="231"/>
      <c r="E799" s="230"/>
      <c r="F799" s="230"/>
    </row>
    <row r="800" spans="1:6" s="229" customFormat="1" ht="15.75" x14ac:dyDescent="0.25">
      <c r="A800" s="237" t="s">
        <v>1705</v>
      </c>
      <c r="B800" s="236" t="s">
        <v>1704</v>
      </c>
      <c r="C800" s="248">
        <v>212.08799999999999</v>
      </c>
      <c r="D800" s="231"/>
      <c r="E800" s="230"/>
      <c r="F800" s="230"/>
    </row>
    <row r="801" spans="1:6" s="229" customFormat="1" ht="15.75" x14ac:dyDescent="0.25">
      <c r="A801" s="240" t="s">
        <v>1703</v>
      </c>
      <c r="B801" s="239" t="s">
        <v>1702</v>
      </c>
      <c r="C801" s="249">
        <v>212.08799999999999</v>
      </c>
      <c r="D801" s="231"/>
      <c r="E801" s="230"/>
      <c r="F801" s="230"/>
    </row>
    <row r="802" spans="1:6" s="229" customFormat="1" ht="15.75" x14ac:dyDescent="0.25">
      <c r="A802" s="237" t="s">
        <v>1701</v>
      </c>
      <c r="B802" s="236" t="s">
        <v>1700</v>
      </c>
      <c r="C802" s="248">
        <v>212.08799999999999</v>
      </c>
      <c r="D802" s="231"/>
      <c r="E802" s="230"/>
      <c r="F802" s="230"/>
    </row>
    <row r="803" spans="1:6" s="229" customFormat="1" ht="15.75" x14ac:dyDescent="0.25">
      <c r="A803" s="240" t="s">
        <v>1699</v>
      </c>
      <c r="B803" s="239" t="s">
        <v>1698</v>
      </c>
      <c r="C803" s="249">
        <v>28.044</v>
      </c>
      <c r="D803" s="231"/>
      <c r="E803" s="230"/>
      <c r="F803" s="230"/>
    </row>
    <row r="804" spans="1:6" s="229" customFormat="1" ht="15.75" x14ac:dyDescent="0.25">
      <c r="A804" s="237" t="s">
        <v>1697</v>
      </c>
      <c r="B804" s="236" t="s">
        <v>1696</v>
      </c>
      <c r="C804" s="248">
        <v>28.955999999999996</v>
      </c>
      <c r="D804" s="231"/>
      <c r="E804" s="230"/>
      <c r="F804" s="230"/>
    </row>
    <row r="805" spans="1:6" s="229" customFormat="1" ht="15.75" x14ac:dyDescent="0.25">
      <c r="A805" s="240" t="s">
        <v>1695</v>
      </c>
      <c r="B805" s="239" t="s">
        <v>1694</v>
      </c>
      <c r="C805" s="249">
        <v>28.955999999999996</v>
      </c>
      <c r="D805" s="231"/>
      <c r="E805" s="230"/>
      <c r="F805" s="230"/>
    </row>
    <row r="806" spans="1:6" s="229" customFormat="1" ht="15.75" x14ac:dyDescent="0.25">
      <c r="A806" s="237" t="s">
        <v>1693</v>
      </c>
      <c r="B806" s="236" t="s">
        <v>1692</v>
      </c>
      <c r="C806" s="248">
        <v>28.955999999999996</v>
      </c>
      <c r="D806" s="231"/>
      <c r="E806" s="230"/>
      <c r="F806" s="230"/>
    </row>
    <row r="807" spans="1:6" s="229" customFormat="1" ht="15.75" x14ac:dyDescent="0.25">
      <c r="A807" s="240" t="s">
        <v>1691</v>
      </c>
      <c r="B807" s="239" t="s">
        <v>1690</v>
      </c>
      <c r="C807" s="249">
        <v>70.2</v>
      </c>
      <c r="D807" s="231"/>
      <c r="E807" s="230"/>
      <c r="F807" s="230"/>
    </row>
    <row r="808" spans="1:6" s="229" customFormat="1" ht="15.75" x14ac:dyDescent="0.25">
      <c r="A808" s="237" t="s">
        <v>1689</v>
      </c>
      <c r="B808" s="236" t="s">
        <v>1688</v>
      </c>
      <c r="C808" s="248">
        <v>71.327999999999989</v>
      </c>
      <c r="D808" s="231"/>
      <c r="E808" s="230"/>
      <c r="F808" s="230"/>
    </row>
    <row r="809" spans="1:6" s="229" customFormat="1" ht="15.75" x14ac:dyDescent="0.25">
      <c r="A809" s="240" t="s">
        <v>1687</v>
      </c>
      <c r="B809" s="239" t="s">
        <v>1686</v>
      </c>
      <c r="C809" s="249">
        <v>71.327999999999989</v>
      </c>
      <c r="D809" s="231"/>
      <c r="E809" s="230"/>
      <c r="F809" s="230"/>
    </row>
    <row r="810" spans="1:6" s="229" customFormat="1" ht="15.75" x14ac:dyDescent="0.25">
      <c r="A810" s="237" t="s">
        <v>1685</v>
      </c>
      <c r="B810" s="236" t="s">
        <v>1684</v>
      </c>
      <c r="C810" s="248">
        <v>71.327999999999989</v>
      </c>
      <c r="D810" s="231"/>
      <c r="E810" s="230"/>
      <c r="F810" s="230"/>
    </row>
    <row r="811" spans="1:6" s="229" customFormat="1" ht="15.75" x14ac:dyDescent="0.25">
      <c r="A811" s="240" t="s">
        <v>1683</v>
      </c>
      <c r="B811" s="239" t="s">
        <v>1682</v>
      </c>
      <c r="C811" s="249">
        <v>10.452</v>
      </c>
      <c r="D811" s="231"/>
      <c r="E811" s="230"/>
      <c r="F811" s="230"/>
    </row>
    <row r="812" spans="1:6" s="229" customFormat="1" ht="15.75" x14ac:dyDescent="0.25">
      <c r="A812" s="237" t="s">
        <v>1681</v>
      </c>
      <c r="B812" s="236" t="s">
        <v>1680</v>
      </c>
      <c r="C812" s="248">
        <v>10.452</v>
      </c>
      <c r="D812" s="231"/>
      <c r="E812" s="230"/>
      <c r="F812" s="230"/>
    </row>
    <row r="813" spans="1:6" s="229" customFormat="1" ht="15.75" x14ac:dyDescent="0.25">
      <c r="A813" s="240" t="s">
        <v>1679</v>
      </c>
      <c r="B813" s="239" t="s">
        <v>1678</v>
      </c>
      <c r="C813" s="249">
        <v>10.452</v>
      </c>
      <c r="D813" s="231"/>
      <c r="E813" s="230"/>
      <c r="F813" s="230"/>
    </row>
    <row r="814" spans="1:6" s="229" customFormat="1" ht="15.75" x14ac:dyDescent="0.25">
      <c r="A814" s="237" t="s">
        <v>1677</v>
      </c>
      <c r="B814" s="236" t="s">
        <v>1676</v>
      </c>
      <c r="C814" s="248">
        <v>27.287999999999997</v>
      </c>
      <c r="D814" s="231"/>
      <c r="E814" s="230"/>
      <c r="F814" s="230"/>
    </row>
    <row r="815" spans="1:6" s="229" customFormat="1" ht="15.75" x14ac:dyDescent="0.25">
      <c r="A815" s="240" t="s">
        <v>1675</v>
      </c>
      <c r="B815" s="239" t="s">
        <v>1674</v>
      </c>
      <c r="C815" s="249">
        <v>27.287999999999997</v>
      </c>
      <c r="D815" s="231"/>
      <c r="E815" s="230"/>
      <c r="F815" s="230"/>
    </row>
    <row r="816" spans="1:6" s="229" customFormat="1" ht="15.75" x14ac:dyDescent="0.25">
      <c r="A816" s="237" t="s">
        <v>1673</v>
      </c>
      <c r="B816" s="236" t="s">
        <v>1672</v>
      </c>
      <c r="C816" s="248">
        <v>27.287999999999997</v>
      </c>
      <c r="D816" s="231"/>
      <c r="E816" s="230"/>
      <c r="F816" s="230"/>
    </row>
    <row r="817" spans="1:6" s="229" customFormat="1" ht="15.75" x14ac:dyDescent="0.25">
      <c r="A817" s="240" t="s">
        <v>1671</v>
      </c>
      <c r="B817" s="239" t="s">
        <v>1670</v>
      </c>
      <c r="C817" s="249">
        <v>25.8</v>
      </c>
      <c r="D817" s="231"/>
      <c r="E817" s="230"/>
      <c r="F817" s="230"/>
    </row>
    <row r="818" spans="1:6" s="229" customFormat="1" ht="15.75" x14ac:dyDescent="0.25">
      <c r="A818" s="237" t="s">
        <v>1669</v>
      </c>
      <c r="B818" s="236" t="s">
        <v>1668</v>
      </c>
      <c r="C818" s="248">
        <v>9.8279999999999994</v>
      </c>
      <c r="D818" s="231"/>
      <c r="E818" s="230"/>
      <c r="F818" s="230"/>
    </row>
    <row r="819" spans="1:6" s="229" customFormat="1" ht="15.75" x14ac:dyDescent="0.25">
      <c r="A819" s="240" t="s">
        <v>1667</v>
      </c>
      <c r="B819" s="239" t="s">
        <v>1666</v>
      </c>
      <c r="C819" s="249">
        <v>34.152000000000001</v>
      </c>
      <c r="D819" s="231"/>
      <c r="E819" s="230"/>
      <c r="F819" s="230"/>
    </row>
    <row r="820" spans="1:6" s="229" customFormat="1" ht="15.75" x14ac:dyDescent="0.25">
      <c r="A820" s="237" t="s">
        <v>1665</v>
      </c>
      <c r="B820" s="236" t="s">
        <v>1664</v>
      </c>
      <c r="C820" s="248">
        <v>36.275999999999996</v>
      </c>
      <c r="D820" s="231"/>
      <c r="E820" s="230"/>
      <c r="F820" s="230"/>
    </row>
    <row r="821" spans="1:6" s="229" customFormat="1" ht="15.75" x14ac:dyDescent="0.25">
      <c r="A821" s="240" t="s">
        <v>1663</v>
      </c>
      <c r="B821" s="239" t="s">
        <v>1662</v>
      </c>
      <c r="C821" s="249">
        <v>36.275999999999996</v>
      </c>
      <c r="D821" s="231"/>
      <c r="E821" s="230"/>
      <c r="F821" s="230"/>
    </row>
    <row r="822" spans="1:6" s="229" customFormat="1" ht="15.75" x14ac:dyDescent="0.25">
      <c r="A822" s="237" t="s">
        <v>1661</v>
      </c>
      <c r="B822" s="236" t="s">
        <v>1660</v>
      </c>
      <c r="C822" s="248">
        <v>36.275999999999996</v>
      </c>
      <c r="D822" s="231"/>
      <c r="E822" s="230"/>
      <c r="F822" s="230"/>
    </row>
    <row r="823" spans="1:6" s="229" customFormat="1" ht="15.75" x14ac:dyDescent="0.25">
      <c r="A823" s="240" t="s">
        <v>1659</v>
      </c>
      <c r="B823" s="239" t="s">
        <v>1658</v>
      </c>
      <c r="C823" s="249">
        <v>89.327999999999989</v>
      </c>
      <c r="D823" s="231"/>
      <c r="E823" s="230"/>
      <c r="F823" s="230"/>
    </row>
    <row r="824" spans="1:6" s="229" customFormat="1" ht="15.75" x14ac:dyDescent="0.25">
      <c r="A824" s="237" t="s">
        <v>1657</v>
      </c>
      <c r="B824" s="236" t="s">
        <v>1656</v>
      </c>
      <c r="C824" s="248">
        <v>90.072000000000003</v>
      </c>
      <c r="D824" s="231"/>
      <c r="E824" s="230"/>
      <c r="F824" s="230"/>
    </row>
    <row r="825" spans="1:6" s="229" customFormat="1" ht="15.75" x14ac:dyDescent="0.25">
      <c r="A825" s="240" t="s">
        <v>1655</v>
      </c>
      <c r="B825" s="239" t="s">
        <v>1654</v>
      </c>
      <c r="C825" s="249">
        <v>90.072000000000003</v>
      </c>
      <c r="D825" s="231"/>
      <c r="E825" s="230"/>
      <c r="F825" s="230"/>
    </row>
    <row r="826" spans="1:6" s="229" customFormat="1" ht="15.75" x14ac:dyDescent="0.25">
      <c r="A826" s="237" t="s">
        <v>1653</v>
      </c>
      <c r="B826" s="236" t="s">
        <v>1652</v>
      </c>
      <c r="C826" s="248">
        <v>90.072000000000003</v>
      </c>
      <c r="D826" s="231"/>
      <c r="E826" s="230"/>
      <c r="F826" s="230"/>
    </row>
    <row r="827" spans="1:6" s="229" customFormat="1" ht="15.75" x14ac:dyDescent="0.25">
      <c r="A827" s="240" t="s">
        <v>1651</v>
      </c>
      <c r="B827" s="239" t="s">
        <v>1650</v>
      </c>
      <c r="C827" s="249">
        <v>13.368</v>
      </c>
      <c r="D827" s="231"/>
      <c r="E827" s="230"/>
      <c r="F827" s="230"/>
    </row>
    <row r="828" spans="1:6" s="229" customFormat="1" ht="15.75" x14ac:dyDescent="0.25">
      <c r="A828" s="237" t="s">
        <v>1649</v>
      </c>
      <c r="B828" s="236" t="s">
        <v>1648</v>
      </c>
      <c r="C828" s="248">
        <v>13.368</v>
      </c>
      <c r="D828" s="231"/>
      <c r="E828" s="230"/>
      <c r="F828" s="230"/>
    </row>
    <row r="829" spans="1:6" s="229" customFormat="1" ht="15.75" x14ac:dyDescent="0.25">
      <c r="A829" s="240" t="s">
        <v>1647</v>
      </c>
      <c r="B829" s="239" t="s">
        <v>1646</v>
      </c>
      <c r="C829" s="249">
        <v>13.368</v>
      </c>
      <c r="D829" s="231"/>
      <c r="E829" s="230"/>
      <c r="F829" s="230"/>
    </row>
    <row r="830" spans="1:6" s="229" customFormat="1" ht="15.75" x14ac:dyDescent="0.25">
      <c r="A830" s="237" t="s">
        <v>1645</v>
      </c>
      <c r="B830" s="236" t="s">
        <v>1644</v>
      </c>
      <c r="C830" s="248">
        <v>34.752000000000002</v>
      </c>
      <c r="D830" s="231"/>
      <c r="E830" s="230"/>
      <c r="F830" s="230"/>
    </row>
    <row r="831" spans="1:6" s="229" customFormat="1" ht="15.75" x14ac:dyDescent="0.25">
      <c r="A831" s="240" t="s">
        <v>1643</v>
      </c>
      <c r="B831" s="239" t="s">
        <v>1642</v>
      </c>
      <c r="C831" s="249">
        <v>34.752000000000002</v>
      </c>
      <c r="D831" s="231"/>
      <c r="E831" s="230"/>
      <c r="F831" s="230"/>
    </row>
    <row r="832" spans="1:6" s="229" customFormat="1" ht="15.75" x14ac:dyDescent="0.25">
      <c r="A832" s="237" t="s">
        <v>1641</v>
      </c>
      <c r="B832" s="236" t="s">
        <v>1640</v>
      </c>
      <c r="C832" s="248">
        <v>34.752000000000002</v>
      </c>
      <c r="D832" s="231"/>
      <c r="E832" s="230"/>
      <c r="F832" s="230"/>
    </row>
    <row r="833" spans="1:6" s="229" customFormat="1" ht="15.75" x14ac:dyDescent="0.25">
      <c r="A833" s="240" t="s">
        <v>1639</v>
      </c>
      <c r="B833" s="239" t="s">
        <v>1638</v>
      </c>
      <c r="C833" s="249">
        <v>34.007999999999996</v>
      </c>
      <c r="D833" s="231"/>
      <c r="E833" s="230"/>
      <c r="F833" s="230"/>
    </row>
    <row r="834" spans="1:6" s="229" customFormat="1" ht="15.75" x14ac:dyDescent="0.25">
      <c r="A834" s="237" t="s">
        <v>1637</v>
      </c>
      <c r="B834" s="236" t="s">
        <v>1636</v>
      </c>
      <c r="C834" s="248">
        <v>13.068</v>
      </c>
      <c r="D834" s="231"/>
      <c r="E834" s="230"/>
      <c r="F834" s="230"/>
    </row>
    <row r="835" spans="1:6" s="229" customFormat="1" ht="15.75" x14ac:dyDescent="0.25">
      <c r="A835" s="240" t="s">
        <v>1635</v>
      </c>
      <c r="B835" s="239" t="s">
        <v>1634</v>
      </c>
      <c r="C835" s="249">
        <v>60.108000000000004</v>
      </c>
      <c r="D835" s="231"/>
      <c r="E835" s="230"/>
      <c r="F835" s="230"/>
    </row>
    <row r="836" spans="1:6" s="229" customFormat="1" ht="15.75" x14ac:dyDescent="0.25">
      <c r="A836" s="237" t="s">
        <v>1633</v>
      </c>
      <c r="B836" s="236" t="s">
        <v>1632</v>
      </c>
      <c r="C836" s="248">
        <v>66.227999999999994</v>
      </c>
      <c r="D836" s="231"/>
      <c r="E836" s="230"/>
      <c r="F836" s="230"/>
    </row>
    <row r="837" spans="1:6" s="229" customFormat="1" ht="15.75" x14ac:dyDescent="0.25">
      <c r="A837" s="240" t="s">
        <v>1631</v>
      </c>
      <c r="B837" s="239" t="s">
        <v>1630</v>
      </c>
      <c r="C837" s="249">
        <v>66.227999999999994</v>
      </c>
      <c r="D837" s="231"/>
      <c r="E837" s="230"/>
      <c r="F837" s="230"/>
    </row>
    <row r="838" spans="1:6" s="229" customFormat="1" ht="15.75" x14ac:dyDescent="0.25">
      <c r="A838" s="237" t="s">
        <v>1629</v>
      </c>
      <c r="B838" s="236" t="s">
        <v>1628</v>
      </c>
      <c r="C838" s="248">
        <v>66.227999999999994</v>
      </c>
      <c r="D838" s="231"/>
      <c r="E838" s="230"/>
      <c r="F838" s="230"/>
    </row>
    <row r="839" spans="1:6" s="229" customFormat="1" ht="15.75" x14ac:dyDescent="0.25">
      <c r="A839" s="240" t="s">
        <v>1627</v>
      </c>
      <c r="B839" s="239" t="s">
        <v>1626</v>
      </c>
      <c r="C839" s="249">
        <v>110.568</v>
      </c>
      <c r="D839" s="231"/>
      <c r="E839" s="230"/>
      <c r="F839" s="230"/>
    </row>
    <row r="840" spans="1:6" s="229" customFormat="1" ht="15.75" x14ac:dyDescent="0.25">
      <c r="A840" s="237" t="s">
        <v>1625</v>
      </c>
      <c r="B840" s="236" t="s">
        <v>1624</v>
      </c>
      <c r="C840" s="248">
        <v>110.568</v>
      </c>
      <c r="D840" s="231"/>
      <c r="E840" s="230"/>
      <c r="F840" s="230"/>
    </row>
    <row r="841" spans="1:6" s="229" customFormat="1" ht="15.75" x14ac:dyDescent="0.25">
      <c r="A841" s="240" t="s">
        <v>1623</v>
      </c>
      <c r="B841" s="239" t="s">
        <v>1622</v>
      </c>
      <c r="C841" s="249">
        <v>110.568</v>
      </c>
      <c r="D841" s="231"/>
      <c r="E841" s="230"/>
      <c r="F841" s="230"/>
    </row>
    <row r="842" spans="1:6" s="229" customFormat="1" ht="15.75" x14ac:dyDescent="0.25">
      <c r="A842" s="237" t="s">
        <v>1621</v>
      </c>
      <c r="B842" s="236" t="s">
        <v>1620</v>
      </c>
      <c r="C842" s="248">
        <v>107.136</v>
      </c>
      <c r="D842" s="231"/>
      <c r="E842" s="230"/>
      <c r="F842" s="230"/>
    </row>
    <row r="843" spans="1:6" s="229" customFormat="1" ht="15" x14ac:dyDescent="0.25">
      <c r="A843" s="243"/>
      <c r="B843" s="242" t="s">
        <v>1619</v>
      </c>
      <c r="C843" s="247"/>
      <c r="D843" s="231"/>
      <c r="E843" s="230"/>
      <c r="F843" s="230"/>
    </row>
    <row r="844" spans="1:6" s="229" customFormat="1" ht="15.75" x14ac:dyDescent="0.25">
      <c r="A844" s="240" t="s">
        <v>1618</v>
      </c>
      <c r="B844" s="239" t="s">
        <v>1617</v>
      </c>
      <c r="C844" s="249">
        <v>23.231999999999999</v>
      </c>
      <c r="D844" s="231"/>
      <c r="E844" s="230"/>
      <c r="F844" s="230"/>
    </row>
    <row r="845" spans="1:6" s="229" customFormat="1" ht="15.75" x14ac:dyDescent="0.25">
      <c r="A845" s="237" t="s">
        <v>1616</v>
      </c>
      <c r="B845" s="236" t="s">
        <v>1615</v>
      </c>
      <c r="C845" s="248">
        <v>25.979999999999997</v>
      </c>
      <c r="D845" s="231"/>
      <c r="E845" s="230"/>
      <c r="F845" s="230"/>
    </row>
    <row r="846" spans="1:6" s="229" customFormat="1" ht="15.75" x14ac:dyDescent="0.25">
      <c r="A846" s="240" t="s">
        <v>1614</v>
      </c>
      <c r="B846" s="239" t="s">
        <v>1613</v>
      </c>
      <c r="C846" s="249">
        <v>28.404</v>
      </c>
      <c r="D846" s="231"/>
      <c r="E846" s="230"/>
      <c r="F846" s="230"/>
    </row>
    <row r="847" spans="1:6" s="229" customFormat="1" ht="15.75" x14ac:dyDescent="0.25">
      <c r="A847" s="237" t="s">
        <v>1612</v>
      </c>
      <c r="B847" s="236" t="s">
        <v>1611</v>
      </c>
      <c r="C847" s="248">
        <v>31.776</v>
      </c>
      <c r="D847" s="231"/>
      <c r="E847" s="230"/>
      <c r="F847" s="230"/>
    </row>
    <row r="848" spans="1:6" s="229" customFormat="1" ht="15.75" x14ac:dyDescent="0.25">
      <c r="A848" s="240" t="s">
        <v>1610</v>
      </c>
      <c r="B848" s="239" t="s">
        <v>1609</v>
      </c>
      <c r="C848" s="249">
        <v>38.808</v>
      </c>
      <c r="D848" s="231"/>
      <c r="E848" s="230"/>
      <c r="F848" s="230"/>
    </row>
    <row r="849" spans="1:6" s="229" customFormat="1" ht="15.75" x14ac:dyDescent="0.25">
      <c r="A849" s="237" t="s">
        <v>1608</v>
      </c>
      <c r="B849" s="236" t="s">
        <v>1607</v>
      </c>
      <c r="C849" s="248">
        <v>35.747999999999998</v>
      </c>
      <c r="D849" s="231"/>
      <c r="E849" s="230"/>
      <c r="F849" s="230"/>
    </row>
    <row r="850" spans="1:6" s="229" customFormat="1" ht="15.75" x14ac:dyDescent="0.25">
      <c r="A850" s="240" t="s">
        <v>1606</v>
      </c>
      <c r="B850" s="239" t="s">
        <v>1605</v>
      </c>
      <c r="C850" s="249">
        <v>40.32</v>
      </c>
      <c r="D850" s="231"/>
      <c r="E850" s="230"/>
      <c r="F850" s="230"/>
    </row>
    <row r="851" spans="1:6" s="229" customFormat="1" ht="15.75" x14ac:dyDescent="0.25">
      <c r="A851" s="237" t="s">
        <v>1604</v>
      </c>
      <c r="B851" s="236" t="s">
        <v>1603</v>
      </c>
      <c r="C851" s="248">
        <v>47.975999999999992</v>
      </c>
      <c r="D851" s="231"/>
      <c r="E851" s="230"/>
      <c r="F851" s="230"/>
    </row>
    <row r="852" spans="1:6" s="229" customFormat="1" ht="15.75" x14ac:dyDescent="0.25">
      <c r="A852" s="240" t="s">
        <v>1602</v>
      </c>
      <c r="B852" s="239" t="s">
        <v>1601</v>
      </c>
      <c r="C852" s="249">
        <v>59.891999999999996</v>
      </c>
      <c r="D852" s="231"/>
      <c r="E852" s="230"/>
      <c r="F852" s="230"/>
    </row>
    <row r="853" spans="1:6" s="229" customFormat="1" ht="15.75" x14ac:dyDescent="0.25">
      <c r="A853" s="237" t="s">
        <v>1600</v>
      </c>
      <c r="B853" s="236" t="s">
        <v>1599</v>
      </c>
      <c r="C853" s="248">
        <v>66.611999999999995</v>
      </c>
      <c r="D853" s="231"/>
      <c r="E853" s="230"/>
      <c r="F853" s="230"/>
    </row>
    <row r="854" spans="1:6" s="229" customFormat="1" ht="15.75" x14ac:dyDescent="0.25">
      <c r="A854" s="240" t="s">
        <v>1598</v>
      </c>
      <c r="B854" s="239" t="s">
        <v>1597</v>
      </c>
      <c r="C854" s="249">
        <v>80.34</v>
      </c>
      <c r="D854" s="231"/>
      <c r="E854" s="230"/>
      <c r="F854" s="230"/>
    </row>
    <row r="855" spans="1:6" s="229" customFormat="1" ht="15.75" x14ac:dyDescent="0.25">
      <c r="A855" s="237" t="s">
        <v>1596</v>
      </c>
      <c r="B855" s="236" t="s">
        <v>1595</v>
      </c>
      <c r="C855" s="248">
        <v>23.231999999999999</v>
      </c>
      <c r="D855" s="231"/>
      <c r="E855" s="230"/>
      <c r="F855" s="230"/>
    </row>
    <row r="856" spans="1:6" s="229" customFormat="1" ht="15.75" x14ac:dyDescent="0.25">
      <c r="A856" s="240" t="s">
        <v>1594</v>
      </c>
      <c r="B856" s="239" t="s">
        <v>1593</v>
      </c>
      <c r="C856" s="249">
        <v>25.979999999999997</v>
      </c>
      <c r="D856" s="231"/>
      <c r="E856" s="230"/>
      <c r="F856" s="230"/>
    </row>
    <row r="857" spans="1:6" s="229" customFormat="1" ht="15.75" x14ac:dyDescent="0.25">
      <c r="A857" s="237" t="s">
        <v>1592</v>
      </c>
      <c r="B857" s="236" t="s">
        <v>1591</v>
      </c>
      <c r="C857" s="248">
        <v>30.563999999999997</v>
      </c>
      <c r="D857" s="231"/>
      <c r="E857" s="230"/>
      <c r="F857" s="230"/>
    </row>
    <row r="858" spans="1:6" s="229" customFormat="1" ht="15.75" x14ac:dyDescent="0.25">
      <c r="A858" s="240" t="s">
        <v>1590</v>
      </c>
      <c r="B858" s="239" t="s">
        <v>1589</v>
      </c>
      <c r="C858" s="249">
        <v>34.223999999999997</v>
      </c>
      <c r="D858" s="231"/>
      <c r="E858" s="230"/>
      <c r="F858" s="230"/>
    </row>
    <row r="859" spans="1:6" s="229" customFormat="1" ht="15.75" x14ac:dyDescent="0.25">
      <c r="A859" s="237" t="s">
        <v>1588</v>
      </c>
      <c r="B859" s="236" t="s">
        <v>1587</v>
      </c>
      <c r="C859" s="248">
        <v>41.556000000000004</v>
      </c>
      <c r="D859" s="231"/>
      <c r="E859" s="230"/>
      <c r="F859" s="230"/>
    </row>
    <row r="860" spans="1:6" s="229" customFormat="1" ht="15.75" x14ac:dyDescent="0.25">
      <c r="A860" s="240" t="s">
        <v>1586</v>
      </c>
      <c r="B860" s="239" t="s">
        <v>1585</v>
      </c>
      <c r="C860" s="249">
        <v>22.92</v>
      </c>
      <c r="D860" s="231"/>
      <c r="E860" s="230"/>
      <c r="F860" s="230"/>
    </row>
    <row r="861" spans="1:6" s="229" customFormat="1" ht="15.75" x14ac:dyDescent="0.25">
      <c r="A861" s="237" t="s">
        <v>1584</v>
      </c>
      <c r="B861" s="236" t="s">
        <v>1583</v>
      </c>
      <c r="C861" s="248">
        <v>25.667999999999999</v>
      </c>
      <c r="D861" s="231"/>
      <c r="E861" s="230"/>
      <c r="F861" s="230"/>
    </row>
    <row r="862" spans="1:6" s="229" customFormat="1" ht="15.75" x14ac:dyDescent="0.25">
      <c r="A862" s="240" t="s">
        <v>1582</v>
      </c>
      <c r="B862" s="239" t="s">
        <v>1581</v>
      </c>
      <c r="C862" s="249">
        <v>27.192</v>
      </c>
      <c r="D862" s="231"/>
      <c r="E862" s="230"/>
      <c r="F862" s="230"/>
    </row>
    <row r="863" spans="1:6" s="229" customFormat="1" ht="15.75" x14ac:dyDescent="0.25">
      <c r="A863" s="237" t="s">
        <v>1580</v>
      </c>
      <c r="B863" s="236" t="s">
        <v>1579</v>
      </c>
      <c r="C863" s="248">
        <v>36.659999999999997</v>
      </c>
      <c r="D863" s="231"/>
      <c r="E863" s="230"/>
      <c r="F863" s="230"/>
    </row>
    <row r="864" spans="1:6" s="229" customFormat="1" ht="15.75" x14ac:dyDescent="0.25">
      <c r="A864" s="240" t="s">
        <v>1578</v>
      </c>
      <c r="B864" s="239" t="s">
        <v>1577</v>
      </c>
      <c r="C864" s="249">
        <v>15.576000000000001</v>
      </c>
      <c r="D864" s="231"/>
      <c r="E864" s="230"/>
      <c r="F864" s="230"/>
    </row>
    <row r="865" spans="1:6" s="229" customFormat="1" ht="15.75" x14ac:dyDescent="0.25">
      <c r="A865" s="237" t="s">
        <v>1576</v>
      </c>
      <c r="B865" s="236" t="s">
        <v>1575</v>
      </c>
      <c r="C865" s="248">
        <v>19.871999999999996</v>
      </c>
      <c r="D865" s="231"/>
      <c r="E865" s="230"/>
      <c r="F865" s="230"/>
    </row>
    <row r="866" spans="1:6" s="229" customFormat="1" ht="15.75" x14ac:dyDescent="0.25">
      <c r="A866" s="240" t="s">
        <v>1574</v>
      </c>
      <c r="B866" s="239" t="s">
        <v>1573</v>
      </c>
      <c r="C866" s="249">
        <v>22.92</v>
      </c>
      <c r="D866" s="231"/>
      <c r="E866" s="230"/>
      <c r="F866" s="230"/>
    </row>
    <row r="867" spans="1:6" s="229" customFormat="1" ht="15.75" x14ac:dyDescent="0.25">
      <c r="A867" s="237" t="s">
        <v>1572</v>
      </c>
      <c r="B867" s="236" t="s">
        <v>1571</v>
      </c>
      <c r="C867" s="248">
        <v>26.891999999999999</v>
      </c>
      <c r="D867" s="231"/>
      <c r="E867" s="230"/>
      <c r="F867" s="230"/>
    </row>
    <row r="868" spans="1:6" s="229" customFormat="1" ht="15.75" x14ac:dyDescent="0.25">
      <c r="A868" s="240" t="s">
        <v>1570</v>
      </c>
      <c r="B868" s="239" t="s">
        <v>1569</v>
      </c>
      <c r="C868" s="249">
        <v>29.04</v>
      </c>
      <c r="D868" s="231"/>
      <c r="E868" s="230"/>
      <c r="F868" s="230"/>
    </row>
    <row r="869" spans="1:6" s="229" customFormat="1" ht="15.75" x14ac:dyDescent="0.25">
      <c r="A869" s="237" t="s">
        <v>1568</v>
      </c>
      <c r="B869" s="236" t="s">
        <v>1567</v>
      </c>
      <c r="C869" s="248">
        <v>31.163999999999998</v>
      </c>
      <c r="D869" s="231"/>
      <c r="E869" s="230"/>
      <c r="F869" s="230"/>
    </row>
    <row r="870" spans="1:6" s="229" customFormat="1" ht="15.75" x14ac:dyDescent="0.25">
      <c r="A870" s="240" t="s">
        <v>1566</v>
      </c>
      <c r="B870" s="239" t="s">
        <v>1565</v>
      </c>
      <c r="C870" s="249">
        <v>33.911999999999999</v>
      </c>
      <c r="D870" s="231"/>
      <c r="E870" s="230"/>
      <c r="F870" s="230"/>
    </row>
    <row r="871" spans="1:6" s="229" customFormat="1" ht="15.75" x14ac:dyDescent="0.25">
      <c r="A871" s="237" t="s">
        <v>1564</v>
      </c>
      <c r="B871" s="236" t="s">
        <v>1563</v>
      </c>
      <c r="C871" s="248">
        <v>36.971999999999994</v>
      </c>
      <c r="D871" s="231"/>
      <c r="E871" s="230"/>
      <c r="F871" s="230"/>
    </row>
    <row r="872" spans="1:6" s="229" customFormat="1" ht="15.75" x14ac:dyDescent="0.25">
      <c r="A872" s="240" t="s">
        <v>1562</v>
      </c>
      <c r="B872" s="239" t="s">
        <v>1561</v>
      </c>
      <c r="C872" s="249">
        <v>43.391999999999996</v>
      </c>
      <c r="D872" s="231"/>
      <c r="E872" s="230"/>
      <c r="F872" s="230"/>
    </row>
    <row r="873" spans="1:6" s="229" customFormat="1" ht="15.75" x14ac:dyDescent="0.25">
      <c r="A873" s="237" t="s">
        <v>1560</v>
      </c>
      <c r="B873" s="236" t="s">
        <v>1559</v>
      </c>
      <c r="C873" s="248">
        <v>47.975999999999992</v>
      </c>
      <c r="D873" s="231"/>
      <c r="E873" s="230"/>
      <c r="F873" s="230"/>
    </row>
    <row r="874" spans="1:6" s="229" customFormat="1" ht="15.75" x14ac:dyDescent="0.25">
      <c r="A874" s="240" t="s">
        <v>1558</v>
      </c>
      <c r="B874" s="239" t="s">
        <v>1557</v>
      </c>
      <c r="C874" s="249">
        <v>56.963999999999999</v>
      </c>
      <c r="D874" s="231"/>
      <c r="E874" s="230"/>
      <c r="F874" s="230"/>
    </row>
    <row r="875" spans="1:6" s="229" customFormat="1" ht="15.75" x14ac:dyDescent="0.25">
      <c r="A875" s="237" t="s">
        <v>1556</v>
      </c>
      <c r="B875" s="236" t="s">
        <v>1555</v>
      </c>
      <c r="C875" s="248">
        <v>27.504000000000001</v>
      </c>
      <c r="D875" s="231"/>
      <c r="E875" s="230"/>
      <c r="F875" s="230"/>
    </row>
    <row r="876" spans="1:6" s="229" customFormat="1" ht="15.75" x14ac:dyDescent="0.25">
      <c r="A876" s="240" t="s">
        <v>1554</v>
      </c>
      <c r="B876" s="239" t="s">
        <v>1553</v>
      </c>
      <c r="C876" s="249">
        <v>35.147999999999996</v>
      </c>
      <c r="D876" s="231"/>
      <c r="E876" s="230"/>
      <c r="F876" s="230"/>
    </row>
    <row r="877" spans="1:6" s="229" customFormat="1" ht="15.75" x14ac:dyDescent="0.25">
      <c r="A877" s="237" t="s">
        <v>1552</v>
      </c>
      <c r="B877" s="236" t="s">
        <v>1551</v>
      </c>
      <c r="C877" s="248">
        <v>41.556000000000004</v>
      </c>
      <c r="D877" s="231"/>
      <c r="E877" s="230"/>
      <c r="F877" s="230"/>
    </row>
    <row r="878" spans="1:6" s="229" customFormat="1" ht="15.75" x14ac:dyDescent="0.25">
      <c r="A878" s="240" t="s">
        <v>1550</v>
      </c>
      <c r="B878" s="239" t="s">
        <v>1549</v>
      </c>
      <c r="C878" s="249">
        <v>48.288000000000004</v>
      </c>
      <c r="D878" s="231"/>
      <c r="E878" s="230"/>
      <c r="F878" s="230"/>
    </row>
    <row r="879" spans="1:6" s="229" customFormat="1" ht="15.75" x14ac:dyDescent="0.25">
      <c r="A879" s="237" t="s">
        <v>1548</v>
      </c>
      <c r="B879" s="236" t="s">
        <v>1547</v>
      </c>
      <c r="C879" s="248">
        <v>54.384</v>
      </c>
      <c r="D879" s="231"/>
      <c r="E879" s="230"/>
      <c r="F879" s="230"/>
    </row>
    <row r="880" spans="1:6" s="229" customFormat="1" ht="15.75" x14ac:dyDescent="0.25">
      <c r="A880" s="240" t="s">
        <v>1546</v>
      </c>
      <c r="B880" s="239" t="s">
        <v>1545</v>
      </c>
      <c r="C880" s="249">
        <v>57.443999999999996</v>
      </c>
      <c r="D880" s="231"/>
      <c r="E880" s="230"/>
      <c r="F880" s="230"/>
    </row>
    <row r="881" spans="1:6" s="229" customFormat="1" ht="15.75" x14ac:dyDescent="0.25">
      <c r="A881" s="237" t="s">
        <v>1544</v>
      </c>
      <c r="B881" s="236" t="s">
        <v>1543</v>
      </c>
      <c r="C881" s="248">
        <v>66.611999999999995</v>
      </c>
      <c r="D881" s="231"/>
      <c r="E881" s="230"/>
      <c r="F881" s="230"/>
    </row>
    <row r="882" spans="1:6" s="229" customFormat="1" ht="15.75" x14ac:dyDescent="0.25">
      <c r="A882" s="240" t="s">
        <v>1542</v>
      </c>
      <c r="B882" s="239" t="s">
        <v>1541</v>
      </c>
      <c r="C882" s="249">
        <v>75.468000000000004</v>
      </c>
      <c r="D882" s="231"/>
      <c r="E882" s="230"/>
      <c r="F882" s="230"/>
    </row>
    <row r="883" spans="1:6" s="229" customFormat="1" ht="15.75" x14ac:dyDescent="0.25">
      <c r="A883" s="237" t="s">
        <v>1540</v>
      </c>
      <c r="B883" s="236" t="s">
        <v>1539</v>
      </c>
      <c r="C883" s="248">
        <v>86.759999999999991</v>
      </c>
      <c r="D883" s="231"/>
      <c r="E883" s="230"/>
      <c r="F883" s="230"/>
    </row>
    <row r="884" spans="1:6" s="229" customFormat="1" ht="15.75" x14ac:dyDescent="0.25">
      <c r="A884" s="240" t="s">
        <v>1538</v>
      </c>
      <c r="B884" s="239" t="s">
        <v>1537</v>
      </c>
      <c r="C884" s="249">
        <v>94.416000000000011</v>
      </c>
      <c r="D884" s="231"/>
      <c r="E884" s="230"/>
      <c r="F884" s="230"/>
    </row>
    <row r="885" spans="1:6" s="229" customFormat="1" ht="15.75" x14ac:dyDescent="0.25">
      <c r="A885" s="237" t="s">
        <v>1536</v>
      </c>
      <c r="B885" s="236" t="s">
        <v>1535</v>
      </c>
      <c r="C885" s="248">
        <v>104.172</v>
      </c>
      <c r="D885" s="231"/>
      <c r="E885" s="230"/>
      <c r="F885" s="230"/>
    </row>
    <row r="886" spans="1:6" s="229" customFormat="1" ht="15.75" x14ac:dyDescent="0.25">
      <c r="A886" s="240" t="s">
        <v>1534</v>
      </c>
      <c r="B886" s="239" t="s">
        <v>1533</v>
      </c>
      <c r="C886" s="249">
        <v>122.48399999999998</v>
      </c>
      <c r="D886" s="231"/>
      <c r="E886" s="230"/>
      <c r="F886" s="230"/>
    </row>
    <row r="887" spans="1:6" s="229" customFormat="1" ht="15.75" x14ac:dyDescent="0.25">
      <c r="A887" s="237" t="s">
        <v>1532</v>
      </c>
      <c r="B887" s="236" t="s">
        <v>1531</v>
      </c>
      <c r="C887" s="248">
        <v>211.87199999999999</v>
      </c>
      <c r="D887" s="231"/>
      <c r="E887" s="230"/>
      <c r="F887" s="230"/>
    </row>
    <row r="888" spans="1:6" s="229" customFormat="1" ht="15.75" x14ac:dyDescent="0.25">
      <c r="A888" s="240" t="s">
        <v>1530</v>
      </c>
      <c r="B888" s="239" t="s">
        <v>1529</v>
      </c>
      <c r="C888" s="249">
        <v>217.96799999999999</v>
      </c>
      <c r="D888" s="231"/>
      <c r="E888" s="230"/>
      <c r="F888" s="230"/>
    </row>
    <row r="889" spans="1:6" s="229" customFormat="1" ht="15.75" x14ac:dyDescent="0.25">
      <c r="A889" s="237" t="s">
        <v>1528</v>
      </c>
      <c r="B889" s="236" t="s">
        <v>1527</v>
      </c>
      <c r="C889" s="248">
        <v>277.464</v>
      </c>
      <c r="D889" s="231"/>
      <c r="E889" s="230"/>
      <c r="F889" s="230"/>
    </row>
    <row r="890" spans="1:6" s="229" customFormat="1" ht="15.75" x14ac:dyDescent="0.25">
      <c r="A890" s="240" t="s">
        <v>1526</v>
      </c>
      <c r="B890" s="239" t="s">
        <v>1525</v>
      </c>
      <c r="C890" s="249">
        <v>346.24799999999999</v>
      </c>
      <c r="D890" s="231"/>
      <c r="E890" s="230"/>
      <c r="F890" s="230"/>
    </row>
    <row r="891" spans="1:6" s="229" customFormat="1" ht="15.75" x14ac:dyDescent="0.25">
      <c r="A891" s="237" t="s">
        <v>1524</v>
      </c>
      <c r="B891" s="236" t="s">
        <v>1523</v>
      </c>
      <c r="C891" s="248">
        <v>16.5</v>
      </c>
      <c r="D891" s="231"/>
      <c r="E891" s="230"/>
      <c r="F891" s="230"/>
    </row>
    <row r="892" spans="1:6" s="229" customFormat="1" ht="15.75" x14ac:dyDescent="0.25">
      <c r="A892" s="240" t="s">
        <v>1522</v>
      </c>
      <c r="B892" s="239" t="s">
        <v>1521</v>
      </c>
      <c r="C892" s="249">
        <v>21.695999999999998</v>
      </c>
      <c r="D892" s="231"/>
      <c r="E892" s="230"/>
      <c r="F892" s="230"/>
    </row>
    <row r="893" spans="1:6" s="229" customFormat="1" ht="15.75" x14ac:dyDescent="0.25">
      <c r="A893" s="237" t="s">
        <v>1520</v>
      </c>
      <c r="B893" s="236" t="s">
        <v>1519</v>
      </c>
      <c r="C893" s="248">
        <v>27.504000000000001</v>
      </c>
      <c r="D893" s="231"/>
      <c r="E893" s="230"/>
      <c r="F893" s="230"/>
    </row>
    <row r="894" spans="1:6" s="229" customFormat="1" ht="15.75" x14ac:dyDescent="0.25">
      <c r="A894" s="240" t="s">
        <v>1518</v>
      </c>
      <c r="B894" s="239" t="s">
        <v>1517</v>
      </c>
      <c r="C894" s="249">
        <v>26.591999999999999</v>
      </c>
      <c r="D894" s="231"/>
      <c r="E894" s="230"/>
      <c r="F894" s="230"/>
    </row>
    <row r="895" spans="1:6" s="229" customFormat="1" ht="15.75" x14ac:dyDescent="0.25">
      <c r="A895" s="237" t="s">
        <v>1516</v>
      </c>
      <c r="B895" s="236" t="s">
        <v>1515</v>
      </c>
      <c r="C895" s="248">
        <v>45.216000000000001</v>
      </c>
      <c r="D895" s="231"/>
      <c r="E895" s="230"/>
      <c r="F895" s="230"/>
    </row>
    <row r="896" spans="1:6" s="229" customFormat="1" ht="15.75" x14ac:dyDescent="0.25">
      <c r="A896" s="240" t="s">
        <v>1514</v>
      </c>
      <c r="B896" s="239" t="s">
        <v>1513</v>
      </c>
      <c r="C896" s="249">
        <v>45.216000000000001</v>
      </c>
      <c r="D896" s="231"/>
      <c r="E896" s="230"/>
      <c r="F896" s="230"/>
    </row>
    <row r="897" spans="1:6" s="229" customFormat="1" ht="15.75" x14ac:dyDescent="0.25">
      <c r="A897" s="237" t="s">
        <v>1512</v>
      </c>
      <c r="B897" s="236" t="s">
        <v>1511</v>
      </c>
      <c r="C897" s="248">
        <v>46.74</v>
      </c>
      <c r="D897" s="231"/>
      <c r="E897" s="230"/>
      <c r="F897" s="230"/>
    </row>
    <row r="898" spans="1:6" s="229" customFormat="1" ht="15.75" x14ac:dyDescent="0.25">
      <c r="A898" s="240" t="s">
        <v>1510</v>
      </c>
      <c r="B898" s="239" t="s">
        <v>1509</v>
      </c>
      <c r="C898" s="249">
        <v>51.024000000000001</v>
      </c>
      <c r="D898" s="231"/>
      <c r="E898" s="230"/>
      <c r="F898" s="230"/>
    </row>
    <row r="899" spans="1:6" s="229" customFormat="1" ht="15.75" x14ac:dyDescent="0.25">
      <c r="A899" s="237" t="s">
        <v>1508</v>
      </c>
      <c r="B899" s="236" t="s">
        <v>1507</v>
      </c>
      <c r="C899" s="248">
        <v>59.891999999999996</v>
      </c>
      <c r="D899" s="231"/>
      <c r="E899" s="230"/>
      <c r="F899" s="230"/>
    </row>
    <row r="900" spans="1:6" s="229" customFormat="1" ht="15.75" x14ac:dyDescent="0.25">
      <c r="A900" s="240" t="s">
        <v>1506</v>
      </c>
      <c r="B900" s="239" t="s">
        <v>1505</v>
      </c>
      <c r="C900" s="249">
        <v>64.463999999999999</v>
      </c>
      <c r="D900" s="231"/>
      <c r="E900" s="230"/>
      <c r="F900" s="230"/>
    </row>
    <row r="901" spans="1:6" s="229" customFormat="1" ht="15.75" x14ac:dyDescent="0.25">
      <c r="A901" s="237" t="s">
        <v>1504</v>
      </c>
      <c r="B901" s="236" t="s">
        <v>1503</v>
      </c>
      <c r="C901" s="248">
        <v>71.183999999999997</v>
      </c>
      <c r="D901" s="231"/>
      <c r="E901" s="230"/>
      <c r="F901" s="230"/>
    </row>
    <row r="902" spans="1:6" s="229" customFormat="1" ht="15.75" x14ac:dyDescent="0.25">
      <c r="A902" s="240" t="s">
        <v>1502</v>
      </c>
      <c r="B902" s="239" t="s">
        <v>1501</v>
      </c>
      <c r="C902" s="249">
        <v>39.42</v>
      </c>
      <c r="D902" s="231"/>
      <c r="E902" s="230"/>
      <c r="F902" s="230"/>
    </row>
    <row r="903" spans="1:6" s="229" customFormat="1" ht="15.75" x14ac:dyDescent="0.25">
      <c r="A903" s="237" t="s">
        <v>1500</v>
      </c>
      <c r="B903" s="236" t="s">
        <v>1499</v>
      </c>
      <c r="C903" s="248">
        <v>47.975999999999992</v>
      </c>
      <c r="D903" s="231"/>
      <c r="E903" s="230"/>
      <c r="F903" s="230"/>
    </row>
    <row r="904" spans="1:6" s="229" customFormat="1" ht="15.75" x14ac:dyDescent="0.25">
      <c r="A904" s="240" t="s">
        <v>1498</v>
      </c>
      <c r="B904" s="239" t="s">
        <v>1497</v>
      </c>
      <c r="C904" s="249">
        <v>54.995999999999995</v>
      </c>
      <c r="D904" s="231"/>
      <c r="E904" s="230"/>
      <c r="F904" s="230"/>
    </row>
    <row r="905" spans="1:6" s="229" customFormat="1" ht="15.75" x14ac:dyDescent="0.25">
      <c r="A905" s="237" t="s">
        <v>1496</v>
      </c>
      <c r="B905" s="236" t="s">
        <v>1495</v>
      </c>
      <c r="C905" s="248">
        <v>63.251999999999995</v>
      </c>
      <c r="D905" s="231"/>
      <c r="E905" s="230"/>
      <c r="F905" s="230"/>
    </row>
    <row r="906" spans="1:6" s="229" customFormat="1" ht="15.75" x14ac:dyDescent="0.25">
      <c r="A906" s="240" t="s">
        <v>1494</v>
      </c>
      <c r="B906" s="239" t="s">
        <v>1493</v>
      </c>
      <c r="C906" s="249">
        <v>73.932000000000002</v>
      </c>
      <c r="D906" s="231"/>
      <c r="E906" s="230"/>
      <c r="F906" s="230"/>
    </row>
    <row r="907" spans="1:6" s="229" customFormat="1" ht="15.75" x14ac:dyDescent="0.25">
      <c r="A907" s="237" t="s">
        <v>1492</v>
      </c>
      <c r="B907" s="236" t="s">
        <v>1491</v>
      </c>
      <c r="C907" s="248">
        <v>76.98</v>
      </c>
      <c r="D907" s="231"/>
      <c r="E907" s="230"/>
      <c r="F907" s="230"/>
    </row>
    <row r="908" spans="1:6" s="229" customFormat="1" ht="15.75" x14ac:dyDescent="0.25">
      <c r="A908" s="240" t="s">
        <v>1490</v>
      </c>
      <c r="B908" s="239" t="s">
        <v>1489</v>
      </c>
      <c r="C908" s="249">
        <v>84.323999999999998</v>
      </c>
      <c r="D908" s="231"/>
      <c r="E908" s="230"/>
      <c r="F908" s="230"/>
    </row>
    <row r="909" spans="1:6" s="229" customFormat="1" ht="15.75" x14ac:dyDescent="0.25">
      <c r="A909" s="237" t="s">
        <v>1488</v>
      </c>
      <c r="B909" s="236" t="s">
        <v>1487</v>
      </c>
      <c r="C909" s="248">
        <v>96.24</v>
      </c>
      <c r="D909" s="231"/>
      <c r="E909" s="230"/>
      <c r="F909" s="230"/>
    </row>
    <row r="910" spans="1:6" s="229" customFormat="1" ht="15.75" x14ac:dyDescent="0.25">
      <c r="A910" s="240" t="s">
        <v>1486</v>
      </c>
      <c r="B910" s="239" t="s">
        <v>1485</v>
      </c>
      <c r="C910" s="249">
        <v>117.636</v>
      </c>
      <c r="D910" s="231"/>
      <c r="E910" s="230"/>
      <c r="F910" s="230"/>
    </row>
    <row r="911" spans="1:6" s="229" customFormat="1" ht="15.75" x14ac:dyDescent="0.25">
      <c r="A911" s="237" t="s">
        <v>1484</v>
      </c>
      <c r="B911" s="236" t="s">
        <v>1483</v>
      </c>
      <c r="C911" s="248">
        <v>124.34399999999999</v>
      </c>
      <c r="D911" s="231"/>
      <c r="E911" s="230"/>
      <c r="F911" s="230"/>
    </row>
    <row r="912" spans="1:6" s="229" customFormat="1" ht="15.75" x14ac:dyDescent="0.25">
      <c r="A912" s="240" t="s">
        <v>1482</v>
      </c>
      <c r="B912" s="239" t="s">
        <v>1481</v>
      </c>
      <c r="C912" s="249">
        <v>138.38399999999999</v>
      </c>
      <c r="D912" s="231"/>
      <c r="E912" s="230"/>
      <c r="F912" s="230"/>
    </row>
    <row r="913" spans="1:6" s="229" customFormat="1" ht="15.75" x14ac:dyDescent="0.25">
      <c r="A913" s="237" t="s">
        <v>1480</v>
      </c>
      <c r="B913" s="236" t="s">
        <v>1479</v>
      </c>
      <c r="C913" s="248">
        <v>12.527999999999999</v>
      </c>
      <c r="D913" s="231"/>
      <c r="E913" s="230"/>
      <c r="F913" s="230"/>
    </row>
    <row r="914" spans="1:6" s="229" customFormat="1" ht="15.75" x14ac:dyDescent="0.25">
      <c r="A914" s="240" t="s">
        <v>1478</v>
      </c>
      <c r="B914" s="239" t="s">
        <v>1477</v>
      </c>
      <c r="C914" s="249">
        <v>16.5</v>
      </c>
      <c r="D914" s="231"/>
      <c r="E914" s="230"/>
      <c r="F914" s="230"/>
    </row>
    <row r="915" spans="1:6" s="229" customFormat="1" ht="15.75" x14ac:dyDescent="0.25">
      <c r="A915" s="237" t="s">
        <v>1476</v>
      </c>
      <c r="B915" s="236" t="s">
        <v>1475</v>
      </c>
      <c r="C915" s="248">
        <v>20.171999999999997</v>
      </c>
      <c r="D915" s="231"/>
      <c r="E915" s="230"/>
      <c r="F915" s="230"/>
    </row>
    <row r="916" spans="1:6" s="229" customFormat="1" ht="15.75" x14ac:dyDescent="0.25">
      <c r="A916" s="240" t="s">
        <v>1474</v>
      </c>
      <c r="B916" s="239" t="s">
        <v>1473</v>
      </c>
      <c r="C916" s="249">
        <v>22.608000000000001</v>
      </c>
      <c r="D916" s="231"/>
      <c r="E916" s="230"/>
      <c r="F916" s="230"/>
    </row>
    <row r="917" spans="1:6" s="229" customFormat="1" ht="15.75" x14ac:dyDescent="0.25">
      <c r="A917" s="237" t="s">
        <v>1472</v>
      </c>
      <c r="B917" s="236" t="s">
        <v>1471</v>
      </c>
      <c r="C917" s="248">
        <v>26.591999999999999</v>
      </c>
      <c r="D917" s="231"/>
      <c r="E917" s="230"/>
      <c r="F917" s="230"/>
    </row>
    <row r="918" spans="1:6" s="229" customFormat="1" ht="15.75" x14ac:dyDescent="0.25">
      <c r="A918" s="240" t="s">
        <v>1470</v>
      </c>
      <c r="B918" s="239" t="s">
        <v>1469</v>
      </c>
      <c r="C918" s="249">
        <v>28.404</v>
      </c>
      <c r="D918" s="231"/>
      <c r="E918" s="230"/>
      <c r="F918" s="230"/>
    </row>
    <row r="919" spans="1:6" s="229" customFormat="1" ht="15.75" x14ac:dyDescent="0.25">
      <c r="A919" s="237" t="s">
        <v>1468</v>
      </c>
      <c r="B919" s="236" t="s">
        <v>1467</v>
      </c>
      <c r="C919" s="248">
        <v>31.776</v>
      </c>
      <c r="D919" s="231"/>
      <c r="E919" s="230"/>
      <c r="F919" s="230"/>
    </row>
    <row r="920" spans="1:6" s="229" customFormat="1" ht="15.75" x14ac:dyDescent="0.25">
      <c r="A920" s="240" t="s">
        <v>1466</v>
      </c>
      <c r="B920" s="239" t="s">
        <v>1465</v>
      </c>
      <c r="C920" s="249">
        <v>34.823999999999998</v>
      </c>
      <c r="D920" s="231"/>
      <c r="E920" s="230"/>
      <c r="F920" s="230"/>
    </row>
    <row r="921" spans="1:6" s="229" customFormat="1" ht="15.75" x14ac:dyDescent="0.25">
      <c r="A921" s="237" t="s">
        <v>1464</v>
      </c>
      <c r="B921" s="236" t="s">
        <v>1463</v>
      </c>
      <c r="C921" s="248">
        <v>40.631999999999998</v>
      </c>
      <c r="D921" s="231"/>
      <c r="E921" s="230"/>
      <c r="F921" s="230"/>
    </row>
    <row r="922" spans="1:6" s="229" customFormat="1" ht="15.75" x14ac:dyDescent="0.25">
      <c r="A922" s="240" t="s">
        <v>1462</v>
      </c>
      <c r="B922" s="239" t="s">
        <v>1461</v>
      </c>
      <c r="C922" s="249">
        <v>41.256</v>
      </c>
      <c r="D922" s="231"/>
      <c r="E922" s="230"/>
      <c r="F922" s="230"/>
    </row>
    <row r="923" spans="1:6" s="229" customFormat="1" ht="15.75" x14ac:dyDescent="0.25">
      <c r="A923" s="237" t="s">
        <v>1460</v>
      </c>
      <c r="B923" s="236" t="s">
        <v>1459</v>
      </c>
      <c r="C923" s="248">
        <v>49.188000000000002</v>
      </c>
      <c r="D923" s="231"/>
      <c r="E923" s="230"/>
      <c r="F923" s="230"/>
    </row>
    <row r="924" spans="1:6" s="229" customFormat="1" ht="15.75" x14ac:dyDescent="0.25">
      <c r="A924" s="240" t="s">
        <v>1458</v>
      </c>
      <c r="B924" s="239" t="s">
        <v>1457</v>
      </c>
      <c r="C924" s="249">
        <v>33.911999999999999</v>
      </c>
      <c r="D924" s="231"/>
      <c r="E924" s="230"/>
      <c r="F924" s="230"/>
    </row>
    <row r="925" spans="1:6" s="229" customFormat="1" ht="15.75" x14ac:dyDescent="0.25">
      <c r="A925" s="237" t="s">
        <v>1456</v>
      </c>
      <c r="B925" s="236" t="s">
        <v>1455</v>
      </c>
      <c r="C925" s="248">
        <v>38.808</v>
      </c>
      <c r="D925" s="231"/>
      <c r="E925" s="230"/>
      <c r="F925" s="230"/>
    </row>
    <row r="926" spans="1:6" s="229" customFormat="1" ht="15.75" x14ac:dyDescent="0.25">
      <c r="A926" s="240" t="s">
        <v>1454</v>
      </c>
      <c r="B926" s="239" t="s">
        <v>1453</v>
      </c>
      <c r="C926" s="249">
        <v>48.887999999999998</v>
      </c>
      <c r="D926" s="231"/>
      <c r="E926" s="230"/>
      <c r="F926" s="230"/>
    </row>
    <row r="927" spans="1:6" s="229" customFormat="1" ht="15.75" x14ac:dyDescent="0.25">
      <c r="A927" s="237" t="s">
        <v>1452</v>
      </c>
      <c r="B927" s="236" t="s">
        <v>1451</v>
      </c>
      <c r="C927" s="248">
        <v>57.756</v>
      </c>
      <c r="D927" s="231"/>
      <c r="E927" s="230"/>
      <c r="F927" s="230"/>
    </row>
    <row r="928" spans="1:6" s="229" customFormat="1" ht="15.75" x14ac:dyDescent="0.25">
      <c r="A928" s="240" t="s">
        <v>1450</v>
      </c>
      <c r="B928" s="239" t="s">
        <v>1449</v>
      </c>
      <c r="C928" s="249">
        <v>68.435999999999993</v>
      </c>
      <c r="D928" s="231"/>
      <c r="E928" s="230"/>
      <c r="F928" s="230"/>
    </row>
    <row r="929" spans="1:6" s="229" customFormat="1" ht="15.75" x14ac:dyDescent="0.25">
      <c r="A929" s="237" t="s">
        <v>1448</v>
      </c>
      <c r="B929" s="236" t="s">
        <v>1447</v>
      </c>
      <c r="C929" s="248">
        <v>77.867999999999995</v>
      </c>
      <c r="D929" s="231"/>
      <c r="E929" s="230"/>
      <c r="F929" s="230"/>
    </row>
    <row r="930" spans="1:6" s="229" customFormat="1" ht="15.75" x14ac:dyDescent="0.25">
      <c r="A930" s="240" t="s">
        <v>1446</v>
      </c>
      <c r="B930" s="239" t="s">
        <v>1445</v>
      </c>
      <c r="C930" s="249">
        <v>23.231999999999999</v>
      </c>
      <c r="D930" s="231"/>
      <c r="E930" s="230"/>
      <c r="F930" s="230"/>
    </row>
    <row r="931" spans="1:6" s="229" customFormat="1" ht="15.75" x14ac:dyDescent="0.25">
      <c r="A931" s="237" t="s">
        <v>1444</v>
      </c>
      <c r="B931" s="236" t="s">
        <v>1443</v>
      </c>
      <c r="C931" s="248">
        <v>25.979999999999997</v>
      </c>
      <c r="D931" s="231"/>
      <c r="E931" s="230"/>
      <c r="F931" s="230"/>
    </row>
    <row r="932" spans="1:6" s="229" customFormat="1" ht="15.75" x14ac:dyDescent="0.25">
      <c r="A932" s="240" t="s">
        <v>1442</v>
      </c>
      <c r="B932" s="239" t="s">
        <v>1441</v>
      </c>
      <c r="C932" s="249">
        <v>29.04</v>
      </c>
      <c r="D932" s="231"/>
      <c r="E932" s="230"/>
      <c r="F932" s="230"/>
    </row>
    <row r="933" spans="1:6" s="229" customFormat="1" ht="15.75" x14ac:dyDescent="0.25">
      <c r="A933" s="237" t="s">
        <v>1440</v>
      </c>
      <c r="B933" s="236" t="s">
        <v>1439</v>
      </c>
      <c r="C933" s="248">
        <v>34.223999999999997</v>
      </c>
      <c r="D933" s="231"/>
      <c r="E933" s="230"/>
      <c r="F933" s="230"/>
    </row>
    <row r="934" spans="1:6" s="229" customFormat="1" ht="15.75" x14ac:dyDescent="0.25">
      <c r="A934" s="240" t="s">
        <v>1438</v>
      </c>
      <c r="B934" s="239" t="s">
        <v>1437</v>
      </c>
      <c r="C934" s="249">
        <v>38.808</v>
      </c>
      <c r="D934" s="231"/>
      <c r="E934" s="230"/>
      <c r="F934" s="230"/>
    </row>
    <row r="935" spans="1:6" s="229" customFormat="1" ht="15.75" x14ac:dyDescent="0.25">
      <c r="A935" s="237" t="s">
        <v>1436</v>
      </c>
      <c r="B935" s="236" t="s">
        <v>1435</v>
      </c>
      <c r="C935" s="248">
        <v>19.247999999999998</v>
      </c>
      <c r="D935" s="231"/>
      <c r="E935" s="230"/>
      <c r="F935" s="230"/>
    </row>
    <row r="936" spans="1:6" s="229" customFormat="1" ht="15.75" x14ac:dyDescent="0.25">
      <c r="A936" s="240" t="s">
        <v>1434</v>
      </c>
      <c r="B936" s="239" t="s">
        <v>1433</v>
      </c>
      <c r="C936" s="249">
        <v>22.608000000000001</v>
      </c>
      <c r="D936" s="231"/>
      <c r="E936" s="230"/>
      <c r="F936" s="230"/>
    </row>
    <row r="937" spans="1:6" s="229" customFormat="1" ht="15.75" x14ac:dyDescent="0.25">
      <c r="A937" s="237" t="s">
        <v>1432</v>
      </c>
      <c r="B937" s="236" t="s">
        <v>1431</v>
      </c>
      <c r="C937" s="248">
        <v>25.667999999999999</v>
      </c>
      <c r="D937" s="231"/>
      <c r="E937" s="230"/>
      <c r="F937" s="230"/>
    </row>
    <row r="938" spans="1:6" s="229" customFormat="1" ht="15.75" x14ac:dyDescent="0.25">
      <c r="A938" s="240" t="s">
        <v>1430</v>
      </c>
      <c r="B938" s="239" t="s">
        <v>1429</v>
      </c>
      <c r="C938" s="249">
        <v>33.012</v>
      </c>
      <c r="D938" s="231"/>
      <c r="E938" s="230"/>
      <c r="F938" s="230"/>
    </row>
    <row r="939" spans="1:6" s="229" customFormat="1" ht="15.75" x14ac:dyDescent="0.25">
      <c r="A939" s="237" t="s">
        <v>1428</v>
      </c>
      <c r="B939" s="236" t="s">
        <v>1427</v>
      </c>
      <c r="C939" s="248">
        <v>15.576000000000001</v>
      </c>
      <c r="D939" s="231"/>
      <c r="E939" s="230"/>
      <c r="F939" s="230"/>
    </row>
    <row r="940" spans="1:6" s="229" customFormat="1" ht="15.75" x14ac:dyDescent="0.25">
      <c r="A940" s="240" t="s">
        <v>1426</v>
      </c>
      <c r="B940" s="239" t="s">
        <v>1425</v>
      </c>
      <c r="C940" s="249">
        <v>18.335999999999999</v>
      </c>
      <c r="D940" s="231"/>
      <c r="E940" s="230"/>
      <c r="F940" s="230"/>
    </row>
    <row r="941" spans="1:6" s="229" customFormat="1" ht="15.75" x14ac:dyDescent="0.25">
      <c r="A941" s="237" t="s">
        <v>1424</v>
      </c>
      <c r="B941" s="236" t="s">
        <v>1423</v>
      </c>
      <c r="C941" s="248">
        <v>21.995999999999999</v>
      </c>
      <c r="D941" s="231"/>
      <c r="E941" s="230"/>
      <c r="F941" s="230"/>
    </row>
    <row r="942" spans="1:6" s="229" customFormat="1" ht="15.75" x14ac:dyDescent="0.25">
      <c r="A942" s="240" t="s">
        <v>1422</v>
      </c>
      <c r="B942" s="239" t="s">
        <v>1421</v>
      </c>
      <c r="C942" s="249">
        <v>25.979999999999997</v>
      </c>
      <c r="D942" s="231"/>
      <c r="E942" s="230"/>
      <c r="F942" s="230"/>
    </row>
    <row r="943" spans="1:6" s="229" customFormat="1" ht="15.75" x14ac:dyDescent="0.25">
      <c r="A943" s="237" t="s">
        <v>1420</v>
      </c>
      <c r="B943" s="236" t="s">
        <v>1419</v>
      </c>
      <c r="C943" s="248">
        <v>32.087999999999994</v>
      </c>
      <c r="D943" s="231"/>
      <c r="E943" s="230"/>
      <c r="F943" s="230"/>
    </row>
    <row r="944" spans="1:6" s="229" customFormat="1" ht="15.75" x14ac:dyDescent="0.25">
      <c r="A944" s="240" t="s">
        <v>1418</v>
      </c>
      <c r="B944" s="239" t="s">
        <v>1417</v>
      </c>
      <c r="C944" s="249">
        <v>33.012</v>
      </c>
      <c r="D944" s="231"/>
      <c r="E944" s="230"/>
      <c r="F944" s="230"/>
    </row>
    <row r="945" spans="1:6" s="229" customFormat="1" ht="15.75" x14ac:dyDescent="0.25">
      <c r="A945" s="237" t="s">
        <v>1416</v>
      </c>
      <c r="B945" s="236" t="s">
        <v>1415</v>
      </c>
      <c r="C945" s="248">
        <v>37.271999999999998</v>
      </c>
      <c r="D945" s="231"/>
      <c r="E945" s="230"/>
      <c r="F945" s="230"/>
    </row>
    <row r="946" spans="1:6" s="229" customFormat="1" ht="15.75" x14ac:dyDescent="0.25">
      <c r="A946" s="240" t="s">
        <v>1414</v>
      </c>
      <c r="B946" s="239" t="s">
        <v>1413</v>
      </c>
      <c r="C946" s="249">
        <v>40.943999999999996</v>
      </c>
      <c r="D946" s="231"/>
      <c r="E946" s="230"/>
      <c r="F946" s="230"/>
    </row>
    <row r="947" spans="1:6" s="229" customFormat="1" ht="15.75" x14ac:dyDescent="0.25">
      <c r="A947" s="237" t="s">
        <v>1412</v>
      </c>
      <c r="B947" s="236" t="s">
        <v>1411</v>
      </c>
      <c r="C947" s="248">
        <v>45.527999999999999</v>
      </c>
      <c r="D947" s="231"/>
      <c r="E947" s="230"/>
      <c r="F947" s="230"/>
    </row>
    <row r="948" spans="1:6" s="229" customFormat="1" ht="15.75" x14ac:dyDescent="0.25">
      <c r="A948" s="240" t="s">
        <v>1410</v>
      </c>
      <c r="B948" s="239" t="s">
        <v>1409</v>
      </c>
      <c r="C948" s="249">
        <v>52.547999999999995</v>
      </c>
      <c r="D948" s="231"/>
      <c r="E948" s="230"/>
      <c r="F948" s="230"/>
    </row>
    <row r="949" spans="1:6" s="229" customFormat="1" ht="15.75" x14ac:dyDescent="0.25">
      <c r="A949" s="237" t="s">
        <v>1408</v>
      </c>
      <c r="B949" s="236" t="s">
        <v>1407</v>
      </c>
      <c r="C949" s="248">
        <v>57.443999999999996</v>
      </c>
      <c r="D949" s="231"/>
      <c r="E949" s="230"/>
      <c r="F949" s="230"/>
    </row>
    <row r="950" spans="1:6" s="229" customFormat="1" ht="15.75" x14ac:dyDescent="0.25">
      <c r="A950" s="240" t="s">
        <v>1406</v>
      </c>
      <c r="B950" s="239" t="s">
        <v>1405</v>
      </c>
      <c r="C950" s="249">
        <v>25.667999999999999</v>
      </c>
      <c r="D950" s="231"/>
      <c r="E950" s="230"/>
      <c r="F950" s="230"/>
    </row>
    <row r="951" spans="1:6" s="229" customFormat="1" ht="15.75" x14ac:dyDescent="0.25">
      <c r="A951" s="237" t="s">
        <v>1404</v>
      </c>
      <c r="B951" s="236" t="s">
        <v>1403</v>
      </c>
      <c r="C951" s="248">
        <v>29.639999999999997</v>
      </c>
      <c r="D951" s="231"/>
      <c r="E951" s="230"/>
      <c r="F951" s="230"/>
    </row>
    <row r="952" spans="1:6" s="229" customFormat="1" ht="15.75" x14ac:dyDescent="0.25">
      <c r="A952" s="240" t="s">
        <v>1402</v>
      </c>
      <c r="B952" s="239" t="s">
        <v>1401</v>
      </c>
      <c r="C952" s="249">
        <v>36.659999999999997</v>
      </c>
      <c r="D952" s="231"/>
      <c r="E952" s="230"/>
      <c r="F952" s="230"/>
    </row>
    <row r="953" spans="1:6" s="229" customFormat="1" ht="15.75" x14ac:dyDescent="0.25">
      <c r="A953" s="237" t="s">
        <v>1400</v>
      </c>
      <c r="B953" s="236" t="s">
        <v>1399</v>
      </c>
      <c r="C953" s="248">
        <v>46.74</v>
      </c>
      <c r="D953" s="231"/>
      <c r="E953" s="230"/>
      <c r="F953" s="230"/>
    </row>
    <row r="954" spans="1:6" s="229" customFormat="1" ht="15.75" x14ac:dyDescent="0.25">
      <c r="A954" s="240" t="s">
        <v>1398</v>
      </c>
      <c r="B954" s="239" t="s">
        <v>1397</v>
      </c>
      <c r="C954" s="249">
        <v>57.443999999999996</v>
      </c>
      <c r="D954" s="231"/>
      <c r="E954" s="230"/>
      <c r="F954" s="230"/>
    </row>
    <row r="955" spans="1:6" s="229" customFormat="1" ht="15.75" x14ac:dyDescent="0.25">
      <c r="A955" s="237" t="s">
        <v>1396</v>
      </c>
      <c r="B955" s="236" t="s">
        <v>1395</v>
      </c>
      <c r="C955" s="248">
        <v>61.103999999999999</v>
      </c>
      <c r="D955" s="231"/>
      <c r="E955" s="230"/>
      <c r="F955" s="230"/>
    </row>
    <row r="956" spans="1:6" s="229" customFormat="1" ht="15.75" x14ac:dyDescent="0.25">
      <c r="A956" s="240" t="s">
        <v>1394</v>
      </c>
      <c r="B956" s="239" t="s">
        <v>1393</v>
      </c>
      <c r="C956" s="249">
        <v>66.611999999999995</v>
      </c>
      <c r="D956" s="231"/>
      <c r="E956" s="230"/>
      <c r="F956" s="230"/>
    </row>
    <row r="957" spans="1:6" s="229" customFormat="1" ht="15.75" x14ac:dyDescent="0.25">
      <c r="A957" s="237" t="s">
        <v>1392</v>
      </c>
      <c r="B957" s="236" t="s">
        <v>1391</v>
      </c>
      <c r="C957" s="248">
        <v>83.712000000000003</v>
      </c>
      <c r="D957" s="231"/>
      <c r="E957" s="230"/>
      <c r="F957" s="230"/>
    </row>
    <row r="958" spans="1:6" s="229" customFormat="1" ht="15.75" x14ac:dyDescent="0.25">
      <c r="A958" s="240" t="s">
        <v>1390</v>
      </c>
      <c r="B958" s="239" t="s">
        <v>1389</v>
      </c>
      <c r="C958" s="249">
        <v>86.46</v>
      </c>
      <c r="D958" s="231"/>
      <c r="E958" s="230"/>
      <c r="F958" s="230"/>
    </row>
    <row r="959" spans="1:6" s="229" customFormat="1" ht="15.75" x14ac:dyDescent="0.25">
      <c r="A959" s="237" t="s">
        <v>1388</v>
      </c>
      <c r="B959" s="236" t="s">
        <v>1387</v>
      </c>
      <c r="C959" s="248">
        <v>100.824</v>
      </c>
      <c r="D959" s="231"/>
      <c r="E959" s="230"/>
      <c r="F959" s="230"/>
    </row>
    <row r="960" spans="1:6" s="229" customFormat="1" ht="15.75" x14ac:dyDescent="0.25">
      <c r="A960" s="240" t="s">
        <v>1386</v>
      </c>
      <c r="B960" s="239" t="s">
        <v>1385</v>
      </c>
      <c r="C960" s="249">
        <v>95.316000000000003</v>
      </c>
      <c r="D960" s="231"/>
      <c r="E960" s="230"/>
      <c r="F960" s="230"/>
    </row>
    <row r="961" spans="1:6" s="229" customFormat="1" ht="15.75" x14ac:dyDescent="0.25">
      <c r="A961" s="237" t="s">
        <v>1384</v>
      </c>
      <c r="B961" s="236" t="s">
        <v>1383</v>
      </c>
      <c r="C961" s="248">
        <v>16.5</v>
      </c>
      <c r="D961" s="231"/>
      <c r="E961" s="230"/>
      <c r="F961" s="230"/>
    </row>
    <row r="962" spans="1:6" s="229" customFormat="1" ht="15.75" x14ac:dyDescent="0.25">
      <c r="A962" s="240" t="s">
        <v>1382</v>
      </c>
      <c r="B962" s="239" t="s">
        <v>1381</v>
      </c>
      <c r="C962" s="249">
        <v>20.171999999999997</v>
      </c>
      <c r="D962" s="231"/>
      <c r="E962" s="230"/>
      <c r="F962" s="230"/>
    </row>
    <row r="963" spans="1:6" s="229" customFormat="1" ht="15.75" x14ac:dyDescent="0.25">
      <c r="A963" s="237" t="s">
        <v>1380</v>
      </c>
      <c r="B963" s="236" t="s">
        <v>1379</v>
      </c>
      <c r="C963" s="248">
        <v>25.355999999999998</v>
      </c>
      <c r="D963" s="231"/>
      <c r="E963" s="230"/>
      <c r="F963" s="230"/>
    </row>
    <row r="964" spans="1:6" s="229" customFormat="1" ht="15.75" x14ac:dyDescent="0.25">
      <c r="A964" s="240" t="s">
        <v>1378</v>
      </c>
      <c r="B964" s="239" t="s">
        <v>1377</v>
      </c>
      <c r="C964" s="249">
        <v>30.251999999999999</v>
      </c>
      <c r="D964" s="231"/>
      <c r="E964" s="230"/>
      <c r="F964" s="230"/>
    </row>
    <row r="965" spans="1:6" s="229" customFormat="1" ht="15.75" x14ac:dyDescent="0.25">
      <c r="A965" s="237" t="s">
        <v>1376</v>
      </c>
      <c r="B965" s="236" t="s">
        <v>1375</v>
      </c>
      <c r="C965" s="248">
        <v>35.147999999999996</v>
      </c>
      <c r="D965" s="231"/>
      <c r="E965" s="230"/>
      <c r="F965" s="230"/>
    </row>
    <row r="966" spans="1:6" s="229" customFormat="1" ht="15.75" x14ac:dyDescent="0.25">
      <c r="A966" s="240" t="s">
        <v>1374</v>
      </c>
      <c r="B966" s="239" t="s">
        <v>1373</v>
      </c>
      <c r="C966" s="249">
        <v>39.42</v>
      </c>
      <c r="D966" s="231"/>
      <c r="E966" s="230"/>
      <c r="F966" s="230"/>
    </row>
    <row r="967" spans="1:6" s="229" customFormat="1" ht="15.75" x14ac:dyDescent="0.25">
      <c r="A967" s="237" t="s">
        <v>1372</v>
      </c>
      <c r="B967" s="236" t="s">
        <v>1371</v>
      </c>
      <c r="C967" s="248">
        <v>43.991999999999997</v>
      </c>
      <c r="D967" s="231"/>
      <c r="E967" s="230"/>
      <c r="F967" s="230"/>
    </row>
    <row r="968" spans="1:6" s="229" customFormat="1" ht="15.75" x14ac:dyDescent="0.25">
      <c r="A968" s="240" t="s">
        <v>1370</v>
      </c>
      <c r="B968" s="239" t="s">
        <v>1369</v>
      </c>
      <c r="C968" s="249">
        <v>48.575999999999993</v>
      </c>
      <c r="D968" s="231"/>
      <c r="E968" s="230"/>
      <c r="F968" s="230"/>
    </row>
    <row r="969" spans="1:6" s="229" customFormat="1" ht="15.75" x14ac:dyDescent="0.25">
      <c r="A969" s="237" t="s">
        <v>1368</v>
      </c>
      <c r="B969" s="236" t="s">
        <v>1367</v>
      </c>
      <c r="C969" s="248">
        <v>54.384</v>
      </c>
      <c r="D969" s="231"/>
      <c r="E969" s="230"/>
      <c r="F969" s="230"/>
    </row>
    <row r="970" spans="1:6" s="229" customFormat="1" ht="15.75" x14ac:dyDescent="0.25">
      <c r="A970" s="240" t="s">
        <v>1366</v>
      </c>
      <c r="B970" s="239" t="s">
        <v>1365</v>
      </c>
      <c r="C970" s="249">
        <v>56.832000000000001</v>
      </c>
      <c r="D970" s="231"/>
      <c r="E970" s="230"/>
      <c r="F970" s="230"/>
    </row>
    <row r="971" spans="1:6" s="229" customFormat="1" ht="15.75" x14ac:dyDescent="0.25">
      <c r="A971" s="237" t="s">
        <v>1364</v>
      </c>
      <c r="B971" s="236" t="s">
        <v>1363</v>
      </c>
      <c r="C971" s="248">
        <v>63.552</v>
      </c>
      <c r="D971" s="231"/>
      <c r="E971" s="230"/>
      <c r="F971" s="230"/>
    </row>
    <row r="972" spans="1:6" s="229" customFormat="1" ht="15.75" x14ac:dyDescent="0.25">
      <c r="A972" s="240" t="s">
        <v>1362</v>
      </c>
      <c r="B972" s="239" t="s">
        <v>1361</v>
      </c>
      <c r="C972" s="249">
        <v>41.256</v>
      </c>
      <c r="D972" s="231"/>
      <c r="E972" s="230"/>
      <c r="F972" s="230"/>
    </row>
    <row r="973" spans="1:6" s="229" customFormat="1" ht="15.75" x14ac:dyDescent="0.25">
      <c r="A973" s="237" t="s">
        <v>1360</v>
      </c>
      <c r="B973" s="236" t="s">
        <v>1359</v>
      </c>
      <c r="C973" s="248">
        <v>48.575999999999993</v>
      </c>
      <c r="D973" s="231"/>
      <c r="E973" s="230"/>
      <c r="F973" s="230"/>
    </row>
    <row r="974" spans="1:6" s="229" customFormat="1" ht="15.75" x14ac:dyDescent="0.25">
      <c r="A974" s="240" t="s">
        <v>1358</v>
      </c>
      <c r="B974" s="239" t="s">
        <v>1357</v>
      </c>
      <c r="C974" s="249">
        <v>54.995999999999995</v>
      </c>
      <c r="D974" s="231"/>
      <c r="E974" s="230"/>
      <c r="F974" s="230"/>
    </row>
    <row r="975" spans="1:6" s="229" customFormat="1" ht="15.75" x14ac:dyDescent="0.25">
      <c r="A975" s="237" t="s">
        <v>1356</v>
      </c>
      <c r="B975" s="236" t="s">
        <v>1355</v>
      </c>
      <c r="C975" s="248">
        <v>57.443999999999996</v>
      </c>
      <c r="D975" s="231"/>
      <c r="E975" s="230"/>
      <c r="F975" s="230"/>
    </row>
    <row r="976" spans="1:6" s="229" customFormat="1" ht="15.75" x14ac:dyDescent="0.25">
      <c r="A976" s="240" t="s">
        <v>1354</v>
      </c>
      <c r="B976" s="239" t="s">
        <v>1353</v>
      </c>
      <c r="C976" s="249">
        <v>67.224000000000004</v>
      </c>
      <c r="D976" s="231"/>
      <c r="E976" s="230"/>
      <c r="F976" s="230"/>
    </row>
    <row r="977" spans="1:6" s="229" customFormat="1" ht="15.75" x14ac:dyDescent="0.25">
      <c r="A977" s="237" t="s">
        <v>1352</v>
      </c>
      <c r="B977" s="236" t="s">
        <v>1351</v>
      </c>
      <c r="C977" s="248">
        <v>79.427999999999997</v>
      </c>
      <c r="D977" s="231"/>
      <c r="E977" s="230"/>
      <c r="F977" s="230"/>
    </row>
    <row r="978" spans="1:6" s="229" customFormat="1" ht="15.75" x14ac:dyDescent="0.25">
      <c r="A978" s="240" t="s">
        <v>1350</v>
      </c>
      <c r="B978" s="239" t="s">
        <v>1349</v>
      </c>
      <c r="C978" s="249">
        <v>86.759999999999991</v>
      </c>
      <c r="D978" s="231"/>
      <c r="E978" s="230"/>
      <c r="F978" s="230"/>
    </row>
    <row r="979" spans="1:6" s="229" customFormat="1" ht="15.75" x14ac:dyDescent="0.25">
      <c r="A979" s="237" t="s">
        <v>1348</v>
      </c>
      <c r="B979" s="236" t="s">
        <v>1347</v>
      </c>
      <c r="C979" s="248">
        <v>99.311999999999998</v>
      </c>
      <c r="D979" s="231"/>
      <c r="E979" s="230"/>
      <c r="F979" s="230"/>
    </row>
    <row r="980" spans="1:6" s="229" customFormat="1" ht="15.75" x14ac:dyDescent="0.25">
      <c r="A980" s="240" t="s">
        <v>1346</v>
      </c>
      <c r="B980" s="239" t="s">
        <v>1345</v>
      </c>
      <c r="C980" s="249">
        <v>107.532</v>
      </c>
      <c r="D980" s="231"/>
      <c r="E980" s="230"/>
      <c r="F980" s="230"/>
    </row>
    <row r="981" spans="1:6" s="229" customFormat="1" ht="15.75" x14ac:dyDescent="0.25">
      <c r="A981" s="237" t="s">
        <v>1344</v>
      </c>
      <c r="B981" s="236" t="s">
        <v>1343</v>
      </c>
      <c r="C981" s="248">
        <v>128.316</v>
      </c>
      <c r="D981" s="231"/>
      <c r="E981" s="230"/>
      <c r="F981" s="230"/>
    </row>
    <row r="982" spans="1:6" s="229" customFormat="1" ht="15.75" x14ac:dyDescent="0.25">
      <c r="A982" s="240" t="s">
        <v>1342</v>
      </c>
      <c r="B982" s="239" t="s">
        <v>1341</v>
      </c>
      <c r="C982" s="249">
        <v>139.32</v>
      </c>
      <c r="D982" s="231"/>
      <c r="E982" s="230"/>
      <c r="F982" s="230"/>
    </row>
    <row r="983" spans="1:6" s="229" customFormat="1" ht="15.75" x14ac:dyDescent="0.25">
      <c r="A983" s="237" t="s">
        <v>1340</v>
      </c>
      <c r="B983" s="236" t="s">
        <v>1339</v>
      </c>
      <c r="C983" s="248">
        <v>13.139999999999999</v>
      </c>
      <c r="D983" s="231"/>
      <c r="E983" s="230"/>
      <c r="F983" s="230"/>
    </row>
    <row r="984" spans="1:6" s="229" customFormat="1" ht="15.75" x14ac:dyDescent="0.25">
      <c r="A984" s="240" t="s">
        <v>1338</v>
      </c>
      <c r="B984" s="239" t="s">
        <v>1337</v>
      </c>
      <c r="C984" s="249">
        <v>14.975999999999999</v>
      </c>
      <c r="D984" s="231"/>
      <c r="E984" s="230"/>
      <c r="F984" s="230"/>
    </row>
    <row r="985" spans="1:6" s="229" customFormat="1" ht="15.75" x14ac:dyDescent="0.25">
      <c r="A985" s="237" t="s">
        <v>1336</v>
      </c>
      <c r="B985" s="236" t="s">
        <v>1335</v>
      </c>
      <c r="C985" s="248">
        <v>18.335999999999999</v>
      </c>
      <c r="D985" s="231"/>
      <c r="E985" s="230"/>
      <c r="F985" s="230"/>
    </row>
    <row r="986" spans="1:6" s="229" customFormat="1" ht="15.75" x14ac:dyDescent="0.25">
      <c r="A986" s="240" t="s">
        <v>1334</v>
      </c>
      <c r="B986" s="239" t="s">
        <v>1333</v>
      </c>
      <c r="C986" s="249">
        <v>23.831999999999997</v>
      </c>
      <c r="D986" s="231"/>
      <c r="E986" s="230"/>
      <c r="F986" s="230"/>
    </row>
    <row r="987" spans="1:6" s="229" customFormat="1" ht="15.75" x14ac:dyDescent="0.25">
      <c r="A987" s="237" t="s">
        <v>1332</v>
      </c>
      <c r="B987" s="236" t="s">
        <v>1331</v>
      </c>
      <c r="C987" s="248">
        <v>27.504000000000001</v>
      </c>
      <c r="D987" s="231"/>
      <c r="E987" s="230"/>
      <c r="F987" s="230"/>
    </row>
    <row r="988" spans="1:6" s="229" customFormat="1" ht="15.75" x14ac:dyDescent="0.25">
      <c r="A988" s="240" t="s">
        <v>1330</v>
      </c>
      <c r="B988" s="239" t="s">
        <v>1329</v>
      </c>
      <c r="C988" s="249">
        <v>33.612000000000002</v>
      </c>
      <c r="D988" s="231"/>
      <c r="E988" s="230"/>
      <c r="F988" s="230"/>
    </row>
    <row r="989" spans="1:6" s="229" customFormat="1" ht="15.75" x14ac:dyDescent="0.25">
      <c r="A989" s="237" t="s">
        <v>1328</v>
      </c>
      <c r="B989" s="236" t="s">
        <v>1327</v>
      </c>
      <c r="C989" s="248">
        <v>37.583999999999996</v>
      </c>
      <c r="D989" s="231"/>
      <c r="E989" s="230"/>
      <c r="F989" s="230"/>
    </row>
    <row r="990" spans="1:6" s="229" customFormat="1" ht="15.75" x14ac:dyDescent="0.25">
      <c r="A990" s="240" t="s">
        <v>1326</v>
      </c>
      <c r="B990" s="239" t="s">
        <v>1325</v>
      </c>
      <c r="C990" s="249">
        <v>37.271999999999998</v>
      </c>
      <c r="D990" s="231"/>
      <c r="E990" s="230"/>
      <c r="F990" s="230"/>
    </row>
    <row r="991" spans="1:6" s="229" customFormat="1" ht="15.75" x14ac:dyDescent="0.25">
      <c r="A991" s="237" t="s">
        <v>1324</v>
      </c>
      <c r="B991" s="236" t="s">
        <v>1323</v>
      </c>
      <c r="C991" s="248">
        <v>48.143999999999998</v>
      </c>
      <c r="D991" s="231"/>
      <c r="E991" s="230"/>
      <c r="F991" s="230"/>
    </row>
    <row r="992" spans="1:6" s="229" customFormat="1" ht="15.75" x14ac:dyDescent="0.25">
      <c r="A992" s="240" t="s">
        <v>1322</v>
      </c>
      <c r="B992" s="239" t="s">
        <v>1321</v>
      </c>
      <c r="C992" s="249">
        <v>48.575999999999993</v>
      </c>
      <c r="D992" s="231"/>
      <c r="E992" s="230"/>
      <c r="F992" s="230"/>
    </row>
    <row r="993" spans="1:6" s="229" customFormat="1" ht="15.75" x14ac:dyDescent="0.25">
      <c r="A993" s="237" t="s">
        <v>1320</v>
      </c>
      <c r="B993" s="236" t="s">
        <v>1319</v>
      </c>
      <c r="C993" s="248">
        <v>53.783999999999999</v>
      </c>
      <c r="D993" s="231"/>
      <c r="E993" s="230"/>
      <c r="F993" s="230"/>
    </row>
    <row r="994" spans="1:6" s="229" customFormat="1" ht="15.75" x14ac:dyDescent="0.25">
      <c r="A994" s="240" t="s">
        <v>1318</v>
      </c>
      <c r="B994" s="239" t="s">
        <v>1317</v>
      </c>
      <c r="C994" s="249">
        <v>10.08</v>
      </c>
      <c r="D994" s="231"/>
      <c r="E994" s="230"/>
      <c r="F994" s="230"/>
    </row>
    <row r="995" spans="1:6" s="229" customFormat="1" ht="15.75" x14ac:dyDescent="0.25">
      <c r="A995" s="237" t="s">
        <v>1316</v>
      </c>
      <c r="B995" s="236" t="s">
        <v>1315</v>
      </c>
      <c r="C995" s="248">
        <v>13.44</v>
      </c>
      <c r="D995" s="231"/>
      <c r="E995" s="230"/>
      <c r="F995" s="230"/>
    </row>
    <row r="996" spans="1:6" s="229" customFormat="1" ht="15.75" x14ac:dyDescent="0.25">
      <c r="A996" s="240" t="s">
        <v>1314</v>
      </c>
      <c r="B996" s="239" t="s">
        <v>1313</v>
      </c>
      <c r="C996" s="249">
        <v>12.839999999999998</v>
      </c>
      <c r="D996" s="231"/>
      <c r="E996" s="230"/>
      <c r="F996" s="230"/>
    </row>
    <row r="997" spans="1:6" s="229" customFormat="1" ht="15.75" x14ac:dyDescent="0.25">
      <c r="A997" s="237" t="s">
        <v>1312</v>
      </c>
      <c r="B997" s="236" t="s">
        <v>1311</v>
      </c>
      <c r="C997" s="248">
        <v>16.2</v>
      </c>
      <c r="D997" s="231"/>
      <c r="E997" s="230"/>
      <c r="F997" s="230"/>
    </row>
    <row r="998" spans="1:6" s="229" customFormat="1" ht="15.75" x14ac:dyDescent="0.25">
      <c r="A998" s="240" t="s">
        <v>1310</v>
      </c>
      <c r="B998" s="239" t="s">
        <v>1309</v>
      </c>
      <c r="C998" s="249">
        <v>15.888</v>
      </c>
      <c r="D998" s="231"/>
      <c r="E998" s="230"/>
      <c r="F998" s="230"/>
    </row>
    <row r="999" spans="1:6" s="229" customFormat="1" ht="15.75" x14ac:dyDescent="0.25">
      <c r="A999" s="237" t="s">
        <v>1308</v>
      </c>
      <c r="B999" s="236" t="s">
        <v>1307</v>
      </c>
      <c r="C999" s="248">
        <v>18.648</v>
      </c>
      <c r="D999" s="231"/>
      <c r="E999" s="230"/>
      <c r="F999" s="230"/>
    </row>
    <row r="1000" spans="1:6" s="229" customFormat="1" ht="15.75" x14ac:dyDescent="0.25">
      <c r="A1000" s="240" t="s">
        <v>1306</v>
      </c>
      <c r="B1000" s="239" t="s">
        <v>1305</v>
      </c>
      <c r="C1000" s="249">
        <v>20.171999999999997</v>
      </c>
      <c r="D1000" s="231"/>
      <c r="E1000" s="230"/>
      <c r="F1000" s="230"/>
    </row>
    <row r="1001" spans="1:6" s="229" customFormat="1" ht="15.75" x14ac:dyDescent="0.25">
      <c r="A1001" s="237" t="s">
        <v>1304</v>
      </c>
      <c r="B1001" s="236" t="s">
        <v>1303</v>
      </c>
      <c r="C1001" s="248">
        <v>25.055999999999997</v>
      </c>
      <c r="D1001" s="231"/>
      <c r="E1001" s="230"/>
      <c r="F1001" s="230"/>
    </row>
    <row r="1002" spans="1:6" s="229" customFormat="1" ht="15.75" x14ac:dyDescent="0.25">
      <c r="A1002" s="240" t="s">
        <v>1302</v>
      </c>
      <c r="B1002" s="239" t="s">
        <v>1301</v>
      </c>
      <c r="C1002" s="249">
        <v>22.92</v>
      </c>
      <c r="D1002" s="231"/>
      <c r="E1002" s="230"/>
      <c r="F1002" s="230"/>
    </row>
    <row r="1003" spans="1:6" s="229" customFormat="1" ht="15.75" x14ac:dyDescent="0.25">
      <c r="A1003" s="237" t="s">
        <v>1300</v>
      </c>
      <c r="B1003" s="236" t="s">
        <v>1299</v>
      </c>
      <c r="C1003" s="248">
        <v>27.804000000000002</v>
      </c>
      <c r="D1003" s="231"/>
      <c r="E1003" s="230"/>
      <c r="F1003" s="230"/>
    </row>
    <row r="1004" spans="1:6" s="229" customFormat="1" ht="15.75" x14ac:dyDescent="0.25">
      <c r="A1004" s="240" t="s">
        <v>1298</v>
      </c>
      <c r="B1004" s="239" t="s">
        <v>1297</v>
      </c>
      <c r="C1004" s="249">
        <v>25.355999999999998</v>
      </c>
      <c r="D1004" s="231"/>
      <c r="E1004" s="230"/>
      <c r="F1004" s="230"/>
    </row>
    <row r="1005" spans="1:6" s="229" customFormat="1" ht="15.75" x14ac:dyDescent="0.25">
      <c r="A1005" s="237" t="s">
        <v>1296</v>
      </c>
      <c r="B1005" s="236" t="s">
        <v>1295</v>
      </c>
      <c r="C1005" s="248">
        <v>31.163999999999998</v>
      </c>
      <c r="D1005" s="231"/>
      <c r="E1005" s="230"/>
      <c r="F1005" s="230"/>
    </row>
    <row r="1006" spans="1:6" s="229" customFormat="1" ht="15.75" x14ac:dyDescent="0.25">
      <c r="A1006" s="240" t="s">
        <v>1294</v>
      </c>
      <c r="B1006" s="239" t="s">
        <v>1293</v>
      </c>
      <c r="C1006" s="249">
        <v>27.804000000000002</v>
      </c>
      <c r="D1006" s="231"/>
      <c r="E1006" s="230"/>
      <c r="F1006" s="230"/>
    </row>
    <row r="1007" spans="1:6" s="229" customFormat="1" ht="15.75" x14ac:dyDescent="0.25">
      <c r="A1007" s="237" t="s">
        <v>1292</v>
      </c>
      <c r="B1007" s="236" t="s">
        <v>1291</v>
      </c>
      <c r="C1007" s="248">
        <v>33.612000000000002</v>
      </c>
      <c r="D1007" s="231"/>
      <c r="E1007" s="230"/>
      <c r="F1007" s="230"/>
    </row>
    <row r="1008" spans="1:6" s="229" customFormat="1" ht="15.75" x14ac:dyDescent="0.25">
      <c r="A1008" s="240" t="s">
        <v>1290</v>
      </c>
      <c r="B1008" s="239" t="s">
        <v>1289</v>
      </c>
      <c r="C1008" s="249">
        <v>30.563999999999997</v>
      </c>
      <c r="D1008" s="231"/>
      <c r="E1008" s="230"/>
      <c r="F1008" s="230"/>
    </row>
    <row r="1009" spans="1:6" s="229" customFormat="1" ht="15.75" x14ac:dyDescent="0.25">
      <c r="A1009" s="237" t="s">
        <v>1288</v>
      </c>
      <c r="B1009" s="236" t="s">
        <v>1287</v>
      </c>
      <c r="C1009" s="248">
        <v>36.659999999999997</v>
      </c>
      <c r="D1009" s="231"/>
      <c r="E1009" s="230"/>
      <c r="F1009" s="230"/>
    </row>
    <row r="1010" spans="1:6" s="229" customFormat="1" ht="15.75" x14ac:dyDescent="0.25">
      <c r="A1010" s="240" t="s">
        <v>1286</v>
      </c>
      <c r="B1010" s="239" t="s">
        <v>1285</v>
      </c>
      <c r="C1010" s="249">
        <v>33.012</v>
      </c>
      <c r="D1010" s="231"/>
      <c r="E1010" s="230"/>
      <c r="F1010" s="230"/>
    </row>
    <row r="1011" spans="1:6" s="229" customFormat="1" ht="15.75" x14ac:dyDescent="0.25">
      <c r="A1011" s="237" t="s">
        <v>1284</v>
      </c>
      <c r="B1011" s="236" t="s">
        <v>1283</v>
      </c>
      <c r="C1011" s="248">
        <v>39.42</v>
      </c>
      <c r="D1011" s="231"/>
      <c r="E1011" s="230"/>
      <c r="F1011" s="230"/>
    </row>
    <row r="1012" spans="1:6" s="229" customFormat="1" ht="15.75" x14ac:dyDescent="0.25">
      <c r="A1012" s="240" t="s">
        <v>1282</v>
      </c>
      <c r="B1012" s="239" t="s">
        <v>1281</v>
      </c>
      <c r="C1012" s="249">
        <v>35.46</v>
      </c>
      <c r="D1012" s="231"/>
      <c r="E1012" s="230"/>
      <c r="F1012" s="230"/>
    </row>
    <row r="1013" spans="1:6" s="229" customFormat="1" ht="15.75" x14ac:dyDescent="0.25">
      <c r="A1013" s="237" t="s">
        <v>1280</v>
      </c>
      <c r="B1013" s="236" t="s">
        <v>1279</v>
      </c>
      <c r="C1013" s="248">
        <v>42.48</v>
      </c>
      <c r="D1013" s="231"/>
      <c r="E1013" s="230"/>
      <c r="F1013" s="230"/>
    </row>
    <row r="1014" spans="1:6" s="229" customFormat="1" ht="15.75" x14ac:dyDescent="0.25">
      <c r="A1014" s="240" t="s">
        <v>1278</v>
      </c>
      <c r="B1014" s="239" t="s">
        <v>1277</v>
      </c>
      <c r="C1014" s="249">
        <v>37.872</v>
      </c>
      <c r="D1014" s="231"/>
      <c r="E1014" s="230"/>
      <c r="F1014" s="230"/>
    </row>
    <row r="1015" spans="1:6" s="229" customFormat="1" ht="15.75" x14ac:dyDescent="0.25">
      <c r="A1015" s="237" t="s">
        <v>1276</v>
      </c>
      <c r="B1015" s="236" t="s">
        <v>1275</v>
      </c>
      <c r="C1015" s="248">
        <v>45.216000000000001</v>
      </c>
      <c r="D1015" s="231"/>
      <c r="E1015" s="230"/>
      <c r="F1015" s="230"/>
    </row>
    <row r="1016" spans="1:6" s="229" customFormat="1" ht="15.75" x14ac:dyDescent="0.25">
      <c r="A1016" s="240" t="s">
        <v>1274</v>
      </c>
      <c r="B1016" s="239" t="s">
        <v>1273</v>
      </c>
      <c r="C1016" s="249">
        <v>31.776</v>
      </c>
      <c r="D1016" s="231"/>
      <c r="E1016" s="230"/>
      <c r="F1016" s="230"/>
    </row>
    <row r="1017" spans="1:6" s="229" customFormat="1" ht="15.75" x14ac:dyDescent="0.25">
      <c r="A1017" s="237" t="s">
        <v>1272</v>
      </c>
      <c r="B1017" s="236" t="s">
        <v>1271</v>
      </c>
      <c r="C1017" s="248">
        <v>33.012</v>
      </c>
      <c r="D1017" s="231"/>
      <c r="E1017" s="230"/>
      <c r="F1017" s="230"/>
    </row>
    <row r="1018" spans="1:6" s="229" customFormat="1" ht="15.75" x14ac:dyDescent="0.25">
      <c r="A1018" s="240" t="s">
        <v>1270</v>
      </c>
      <c r="B1018" s="239" t="s">
        <v>1269</v>
      </c>
      <c r="C1018" s="249">
        <v>36.971999999999994</v>
      </c>
      <c r="D1018" s="231"/>
      <c r="E1018" s="230"/>
      <c r="F1018" s="230"/>
    </row>
    <row r="1019" spans="1:6" s="229" customFormat="1" ht="15.75" x14ac:dyDescent="0.25">
      <c r="A1019" s="237" t="s">
        <v>1268</v>
      </c>
      <c r="B1019" s="236" t="s">
        <v>1267</v>
      </c>
      <c r="C1019" s="248">
        <v>38.808</v>
      </c>
      <c r="D1019" s="231"/>
      <c r="E1019" s="230"/>
      <c r="F1019" s="230"/>
    </row>
    <row r="1020" spans="1:6" s="229" customFormat="1" ht="15.75" x14ac:dyDescent="0.25">
      <c r="A1020" s="240" t="s">
        <v>1266</v>
      </c>
      <c r="B1020" s="239" t="s">
        <v>1265</v>
      </c>
      <c r="C1020" s="249">
        <v>42.48</v>
      </c>
      <c r="D1020" s="231"/>
      <c r="E1020" s="230"/>
      <c r="F1020" s="230"/>
    </row>
    <row r="1021" spans="1:6" s="229" customFormat="1" ht="15.75" x14ac:dyDescent="0.25">
      <c r="A1021" s="237" t="s">
        <v>1264</v>
      </c>
      <c r="B1021" s="236" t="s">
        <v>1263</v>
      </c>
      <c r="C1021" s="248">
        <v>43.391999999999996</v>
      </c>
      <c r="D1021" s="231"/>
      <c r="E1021" s="230"/>
      <c r="F1021" s="230"/>
    </row>
    <row r="1022" spans="1:6" s="229" customFormat="1" ht="15.75" x14ac:dyDescent="0.25">
      <c r="A1022" s="240" t="s">
        <v>1262</v>
      </c>
      <c r="B1022" s="239" t="s">
        <v>1261</v>
      </c>
      <c r="C1022" s="249">
        <v>47.663999999999994</v>
      </c>
      <c r="D1022" s="231"/>
      <c r="E1022" s="230"/>
      <c r="F1022" s="230"/>
    </row>
    <row r="1023" spans="1:6" s="229" customFormat="1" ht="15.75" x14ac:dyDescent="0.25">
      <c r="A1023" s="237" t="s">
        <v>1260</v>
      </c>
      <c r="B1023" s="236" t="s">
        <v>1259</v>
      </c>
      <c r="C1023" s="248">
        <v>48.575999999999993</v>
      </c>
      <c r="D1023" s="231"/>
      <c r="E1023" s="230"/>
      <c r="F1023" s="230"/>
    </row>
    <row r="1024" spans="1:6" s="229" customFormat="1" ht="15.75" x14ac:dyDescent="0.25">
      <c r="A1024" s="240" t="s">
        <v>1258</v>
      </c>
      <c r="B1024" s="239" t="s">
        <v>1257</v>
      </c>
      <c r="C1024" s="249">
        <v>52.859999999999992</v>
      </c>
      <c r="D1024" s="231"/>
      <c r="E1024" s="230"/>
      <c r="F1024" s="230"/>
    </row>
    <row r="1025" spans="1:6" s="229" customFormat="1" ht="15.75" x14ac:dyDescent="0.25">
      <c r="A1025" s="237" t="s">
        <v>1256</v>
      </c>
      <c r="B1025" s="236" t="s">
        <v>1255</v>
      </c>
      <c r="C1025" s="248">
        <v>53.783999999999999</v>
      </c>
      <c r="D1025" s="231"/>
      <c r="E1025" s="230"/>
      <c r="F1025" s="230"/>
    </row>
    <row r="1026" spans="1:6" s="229" customFormat="1" ht="15.75" x14ac:dyDescent="0.25">
      <c r="A1026" s="240" t="s">
        <v>1254</v>
      </c>
      <c r="B1026" s="239" t="s">
        <v>1253</v>
      </c>
      <c r="C1026" s="249">
        <v>60.204000000000001</v>
      </c>
      <c r="D1026" s="231"/>
      <c r="E1026" s="230"/>
      <c r="F1026" s="230"/>
    </row>
    <row r="1027" spans="1:6" s="229" customFormat="1" ht="15.75" x14ac:dyDescent="0.25">
      <c r="A1027" s="237" t="s">
        <v>1252</v>
      </c>
      <c r="B1027" s="236" t="s">
        <v>1251</v>
      </c>
      <c r="C1027" s="248">
        <v>60.804000000000002</v>
      </c>
      <c r="D1027" s="231"/>
      <c r="E1027" s="230"/>
      <c r="F1027" s="230"/>
    </row>
    <row r="1028" spans="1:6" s="229" customFormat="1" ht="15.75" x14ac:dyDescent="0.25">
      <c r="A1028" s="240" t="s">
        <v>1250</v>
      </c>
      <c r="B1028" s="239" t="s">
        <v>1249</v>
      </c>
      <c r="C1028" s="249">
        <v>65.375999999999991</v>
      </c>
      <c r="D1028" s="231"/>
      <c r="E1028" s="230"/>
      <c r="F1028" s="230"/>
    </row>
    <row r="1029" spans="1:6" s="229" customFormat="1" ht="15.75" x14ac:dyDescent="0.25">
      <c r="A1029" s="237" t="s">
        <v>1248</v>
      </c>
      <c r="B1029" s="236" t="s">
        <v>1247</v>
      </c>
      <c r="C1029" s="248">
        <v>66.611999999999995</v>
      </c>
      <c r="D1029" s="231"/>
      <c r="E1029" s="230"/>
      <c r="F1029" s="230"/>
    </row>
    <row r="1030" spans="1:6" s="229" customFormat="1" ht="15.75" x14ac:dyDescent="0.25">
      <c r="A1030" s="240" t="s">
        <v>1246</v>
      </c>
      <c r="B1030" s="239" t="s">
        <v>1245</v>
      </c>
      <c r="C1030" s="249">
        <v>70.584000000000003</v>
      </c>
      <c r="D1030" s="231"/>
      <c r="E1030" s="230"/>
      <c r="F1030" s="230"/>
    </row>
    <row r="1031" spans="1:6" s="229" customFormat="1" ht="15.75" x14ac:dyDescent="0.25">
      <c r="A1031" s="237" t="s">
        <v>1244</v>
      </c>
      <c r="B1031" s="236" t="s">
        <v>1243</v>
      </c>
      <c r="C1031" s="248">
        <v>71.808000000000007</v>
      </c>
      <c r="D1031" s="231"/>
      <c r="E1031" s="230"/>
      <c r="F1031" s="230"/>
    </row>
    <row r="1032" spans="1:6" s="229" customFormat="1" ht="15.75" x14ac:dyDescent="0.25">
      <c r="A1032" s="240" t="s">
        <v>1242</v>
      </c>
      <c r="B1032" s="239" t="s">
        <v>1241</v>
      </c>
      <c r="C1032" s="249">
        <v>76.08</v>
      </c>
      <c r="D1032" s="231"/>
      <c r="E1032" s="230"/>
      <c r="F1032" s="230"/>
    </row>
    <row r="1033" spans="1:6" s="229" customFormat="1" ht="15.75" x14ac:dyDescent="0.25">
      <c r="A1033" s="237" t="s">
        <v>1240</v>
      </c>
      <c r="B1033" s="236" t="s">
        <v>1239</v>
      </c>
      <c r="C1033" s="248">
        <v>76.98</v>
      </c>
      <c r="D1033" s="231"/>
      <c r="E1033" s="230"/>
      <c r="F1033" s="230"/>
    </row>
    <row r="1034" spans="1:6" s="229" customFormat="1" ht="15.75" x14ac:dyDescent="0.25">
      <c r="A1034" s="240" t="s">
        <v>1238</v>
      </c>
      <c r="B1034" s="239" t="s">
        <v>1237</v>
      </c>
      <c r="C1034" s="249">
        <v>81.275999999999996</v>
      </c>
      <c r="D1034" s="231"/>
      <c r="E1034" s="230"/>
      <c r="F1034" s="230"/>
    </row>
    <row r="1035" spans="1:6" s="229" customFormat="1" ht="15.75" x14ac:dyDescent="0.25">
      <c r="A1035" s="237" t="s">
        <v>1236</v>
      </c>
      <c r="B1035" s="236" t="s">
        <v>1235</v>
      </c>
      <c r="C1035" s="248">
        <v>81.576000000000008</v>
      </c>
      <c r="D1035" s="231"/>
      <c r="E1035" s="230"/>
      <c r="F1035" s="230"/>
    </row>
    <row r="1036" spans="1:6" s="229" customFormat="1" ht="15.75" x14ac:dyDescent="0.25">
      <c r="A1036" s="240" t="s">
        <v>1234</v>
      </c>
      <c r="B1036" s="239" t="s">
        <v>1233</v>
      </c>
      <c r="C1036" s="249">
        <v>86.16</v>
      </c>
      <c r="D1036" s="231"/>
      <c r="E1036" s="230"/>
      <c r="F1036" s="230"/>
    </row>
    <row r="1037" spans="1:6" s="229" customFormat="1" ht="15.75" x14ac:dyDescent="0.25">
      <c r="A1037" s="237" t="s">
        <v>1232</v>
      </c>
      <c r="B1037" s="236" t="s">
        <v>1231</v>
      </c>
      <c r="C1037" s="248">
        <v>87.083999999999989</v>
      </c>
      <c r="D1037" s="231"/>
      <c r="E1037" s="230"/>
      <c r="F1037" s="230"/>
    </row>
    <row r="1038" spans="1:6" s="229" customFormat="1" ht="15.75" x14ac:dyDescent="0.25">
      <c r="A1038" s="240" t="s">
        <v>1230</v>
      </c>
      <c r="B1038" s="239" t="s">
        <v>1229</v>
      </c>
      <c r="C1038" s="249">
        <v>135.52799999999999</v>
      </c>
      <c r="D1038" s="231"/>
      <c r="E1038" s="230"/>
      <c r="F1038" s="230"/>
    </row>
    <row r="1039" spans="1:6" s="229" customFormat="1" ht="15" x14ac:dyDescent="0.25">
      <c r="A1039" s="243"/>
      <c r="B1039" s="242" t="s">
        <v>1228</v>
      </c>
      <c r="C1039" s="247"/>
      <c r="D1039" s="231"/>
      <c r="E1039" s="230"/>
      <c r="F1039" s="230"/>
    </row>
    <row r="1040" spans="1:6" s="229" customFormat="1" ht="15.75" x14ac:dyDescent="0.25">
      <c r="A1040" s="240" t="s">
        <v>1227</v>
      </c>
      <c r="B1040" s="239" t="s">
        <v>1226</v>
      </c>
      <c r="C1040" s="249">
        <v>39.552</v>
      </c>
      <c r="D1040" s="231"/>
      <c r="E1040" s="230"/>
      <c r="F1040" s="230"/>
    </row>
    <row r="1041" spans="1:6" s="229" customFormat="1" ht="15.75" x14ac:dyDescent="0.25">
      <c r="A1041" s="237" t="s">
        <v>1225</v>
      </c>
      <c r="B1041" s="236" t="s">
        <v>1224</v>
      </c>
      <c r="C1041" s="248">
        <v>39.552</v>
      </c>
      <c r="D1041" s="231"/>
      <c r="E1041" s="230"/>
      <c r="F1041" s="230"/>
    </row>
    <row r="1042" spans="1:6" s="229" customFormat="1" ht="15.75" x14ac:dyDescent="0.25">
      <c r="A1042" s="240" t="s">
        <v>1223</v>
      </c>
      <c r="B1042" s="239" t="s">
        <v>1222</v>
      </c>
      <c r="C1042" s="249">
        <v>39.552</v>
      </c>
      <c r="D1042" s="231"/>
      <c r="E1042" s="230"/>
      <c r="F1042" s="230"/>
    </row>
    <row r="1043" spans="1:6" s="229" customFormat="1" ht="15.75" x14ac:dyDescent="0.25">
      <c r="A1043" s="237" t="s">
        <v>1221</v>
      </c>
      <c r="B1043" s="236" t="s">
        <v>1220</v>
      </c>
      <c r="C1043" s="248">
        <v>39.552</v>
      </c>
      <c r="D1043" s="231"/>
      <c r="E1043" s="230"/>
      <c r="F1043" s="230"/>
    </row>
    <row r="1044" spans="1:6" s="229" customFormat="1" ht="15.75" x14ac:dyDescent="0.25">
      <c r="A1044" s="240" t="s">
        <v>1219</v>
      </c>
      <c r="B1044" s="239" t="s">
        <v>1218</v>
      </c>
      <c r="C1044" s="249">
        <v>39.552</v>
      </c>
      <c r="D1044" s="231"/>
      <c r="E1044" s="230"/>
      <c r="F1044" s="230"/>
    </row>
    <row r="1045" spans="1:6" s="229" customFormat="1" ht="15.75" x14ac:dyDescent="0.25">
      <c r="A1045" s="237" t="s">
        <v>1217</v>
      </c>
      <c r="B1045" s="236" t="s">
        <v>1216</v>
      </c>
      <c r="C1045" s="248">
        <v>39.552</v>
      </c>
      <c r="D1045" s="231"/>
      <c r="E1045" s="230"/>
      <c r="F1045" s="230"/>
    </row>
    <row r="1046" spans="1:6" s="229" customFormat="1" ht="15.75" x14ac:dyDescent="0.25">
      <c r="A1046" s="240" t="s">
        <v>1215</v>
      </c>
      <c r="B1046" s="239" t="s">
        <v>1214</v>
      </c>
      <c r="C1046" s="249">
        <v>39.552</v>
      </c>
      <c r="D1046" s="231"/>
      <c r="E1046" s="230"/>
      <c r="F1046" s="230"/>
    </row>
    <row r="1047" spans="1:6" s="229" customFormat="1" ht="15.75" x14ac:dyDescent="0.25">
      <c r="A1047" s="237" t="s">
        <v>1213</v>
      </c>
      <c r="B1047" s="236" t="s">
        <v>1212</v>
      </c>
      <c r="C1047" s="248">
        <v>39.552</v>
      </c>
      <c r="D1047" s="231"/>
      <c r="E1047" s="230"/>
      <c r="F1047" s="230"/>
    </row>
    <row r="1048" spans="1:6" s="229" customFormat="1" ht="15.75" x14ac:dyDescent="0.25">
      <c r="A1048" s="240" t="s">
        <v>1211</v>
      </c>
      <c r="B1048" s="239" t="s">
        <v>1210</v>
      </c>
      <c r="C1048" s="249">
        <v>39.552</v>
      </c>
      <c r="D1048" s="231"/>
      <c r="E1048" s="230"/>
      <c r="F1048" s="230"/>
    </row>
    <row r="1049" spans="1:6" s="229" customFormat="1" ht="15.75" x14ac:dyDescent="0.25">
      <c r="A1049" s="237" t="s">
        <v>1209</v>
      </c>
      <c r="B1049" s="236" t="s">
        <v>1208</v>
      </c>
      <c r="C1049" s="248">
        <v>39.552</v>
      </c>
      <c r="D1049" s="231"/>
      <c r="E1049" s="230"/>
      <c r="F1049" s="230"/>
    </row>
    <row r="1050" spans="1:6" s="229" customFormat="1" ht="15.75" x14ac:dyDescent="0.25">
      <c r="A1050" s="240" t="s">
        <v>1207</v>
      </c>
      <c r="B1050" s="239" t="s">
        <v>1206</v>
      </c>
      <c r="C1050" s="249">
        <v>39.552</v>
      </c>
      <c r="D1050" s="231"/>
      <c r="E1050" s="230"/>
      <c r="F1050" s="230"/>
    </row>
    <row r="1051" spans="1:6" s="229" customFormat="1" ht="15.75" x14ac:dyDescent="0.25">
      <c r="A1051" s="237" t="s">
        <v>1205</v>
      </c>
      <c r="B1051" s="236" t="s">
        <v>1204</v>
      </c>
      <c r="C1051" s="248">
        <v>39.552</v>
      </c>
      <c r="D1051" s="231"/>
      <c r="E1051" s="230"/>
      <c r="F1051" s="230"/>
    </row>
    <row r="1052" spans="1:6" s="229" customFormat="1" ht="15.75" x14ac:dyDescent="0.25">
      <c r="A1052" s="240" t="s">
        <v>1203</v>
      </c>
      <c r="B1052" s="239" t="s">
        <v>1202</v>
      </c>
      <c r="C1052" s="249">
        <v>39.552</v>
      </c>
      <c r="D1052" s="231"/>
      <c r="E1052" s="230"/>
      <c r="F1052" s="230"/>
    </row>
    <row r="1053" spans="1:6" s="229" customFormat="1" ht="15.75" x14ac:dyDescent="0.25">
      <c r="A1053" s="237" t="s">
        <v>1201</v>
      </c>
      <c r="B1053" s="236" t="s">
        <v>1200</v>
      </c>
      <c r="C1053" s="248">
        <v>39.552</v>
      </c>
      <c r="D1053" s="231"/>
      <c r="E1053" s="230"/>
      <c r="F1053" s="230"/>
    </row>
    <row r="1054" spans="1:6" s="229" customFormat="1" ht="15.75" x14ac:dyDescent="0.25">
      <c r="A1054" s="240" t="s">
        <v>1199</v>
      </c>
      <c r="B1054" s="239" t="s">
        <v>1198</v>
      </c>
      <c r="C1054" s="249">
        <v>39.552</v>
      </c>
      <c r="D1054" s="231"/>
      <c r="E1054" s="230"/>
      <c r="F1054" s="230"/>
    </row>
    <row r="1055" spans="1:6" s="229" customFormat="1" ht="15.75" x14ac:dyDescent="0.25">
      <c r="A1055" s="237" t="s">
        <v>1197</v>
      </c>
      <c r="B1055" s="236" t="s">
        <v>1196</v>
      </c>
      <c r="C1055" s="248">
        <v>39.552</v>
      </c>
      <c r="D1055" s="231"/>
      <c r="E1055" s="230"/>
      <c r="F1055" s="230"/>
    </row>
    <row r="1056" spans="1:6" s="229" customFormat="1" ht="15.75" x14ac:dyDescent="0.25">
      <c r="A1056" s="240" t="s">
        <v>1195</v>
      </c>
      <c r="B1056" s="239" t="s">
        <v>1194</v>
      </c>
      <c r="C1056" s="249">
        <v>39.552</v>
      </c>
      <c r="D1056" s="231"/>
      <c r="E1056" s="230"/>
      <c r="F1056" s="230"/>
    </row>
    <row r="1057" spans="1:6" s="229" customFormat="1" ht="15.75" x14ac:dyDescent="0.25">
      <c r="A1057" s="237" t="s">
        <v>1193</v>
      </c>
      <c r="B1057" s="236" t="s">
        <v>1192</v>
      </c>
      <c r="C1057" s="248">
        <v>39.552</v>
      </c>
      <c r="D1057" s="231"/>
      <c r="E1057" s="230"/>
      <c r="F1057" s="230"/>
    </row>
    <row r="1058" spans="1:6" s="229" customFormat="1" ht="15.75" x14ac:dyDescent="0.25">
      <c r="A1058" s="240" t="s">
        <v>1191</v>
      </c>
      <c r="B1058" s="239" t="s">
        <v>1190</v>
      </c>
      <c r="C1058" s="249">
        <v>39.552</v>
      </c>
      <c r="D1058" s="231"/>
      <c r="E1058" s="230"/>
      <c r="F1058" s="230"/>
    </row>
    <row r="1059" spans="1:6" s="229" customFormat="1" ht="15.75" x14ac:dyDescent="0.25">
      <c r="A1059" s="237" t="s">
        <v>1189</v>
      </c>
      <c r="B1059" s="236" t="s">
        <v>1188</v>
      </c>
      <c r="C1059" s="248">
        <v>39.552</v>
      </c>
      <c r="D1059" s="231"/>
      <c r="E1059" s="230"/>
      <c r="F1059" s="230"/>
    </row>
    <row r="1060" spans="1:6" s="229" customFormat="1" ht="15.75" x14ac:dyDescent="0.25">
      <c r="A1060" s="240" t="s">
        <v>1187</v>
      </c>
      <c r="B1060" s="239" t="s">
        <v>1186</v>
      </c>
      <c r="C1060" s="249">
        <v>39.552</v>
      </c>
      <c r="D1060" s="231"/>
      <c r="E1060" s="230"/>
      <c r="F1060" s="230"/>
    </row>
    <row r="1061" spans="1:6" s="229" customFormat="1" ht="15.75" x14ac:dyDescent="0.25">
      <c r="A1061" s="237" t="s">
        <v>1185</v>
      </c>
      <c r="B1061" s="236" t="s">
        <v>1184</v>
      </c>
      <c r="C1061" s="248">
        <v>39.552</v>
      </c>
      <c r="D1061" s="231"/>
      <c r="E1061" s="230"/>
      <c r="F1061" s="230"/>
    </row>
    <row r="1062" spans="1:6" s="229" customFormat="1" ht="15.75" x14ac:dyDescent="0.25">
      <c r="A1062" s="240" t="s">
        <v>1183</v>
      </c>
      <c r="B1062" s="239" t="s">
        <v>1182</v>
      </c>
      <c r="C1062" s="249">
        <v>39.552</v>
      </c>
      <c r="D1062" s="231"/>
      <c r="E1062" s="230"/>
      <c r="F1062" s="230"/>
    </row>
    <row r="1063" spans="1:6" s="229" customFormat="1" ht="15.75" x14ac:dyDescent="0.25">
      <c r="A1063" s="237" t="s">
        <v>1181</v>
      </c>
      <c r="B1063" s="236" t="s">
        <v>1180</v>
      </c>
      <c r="C1063" s="248">
        <v>39.552</v>
      </c>
      <c r="D1063" s="231"/>
      <c r="E1063" s="230"/>
      <c r="F1063" s="230"/>
    </row>
    <row r="1064" spans="1:6" s="229" customFormat="1" ht="15.75" x14ac:dyDescent="0.25">
      <c r="A1064" s="240" t="s">
        <v>1179</v>
      </c>
      <c r="B1064" s="239" t="s">
        <v>1178</v>
      </c>
      <c r="C1064" s="249">
        <v>39.552</v>
      </c>
      <c r="D1064" s="231"/>
      <c r="E1064" s="230"/>
      <c r="F1064" s="230"/>
    </row>
    <row r="1065" spans="1:6" s="229" customFormat="1" ht="15.75" x14ac:dyDescent="0.25">
      <c r="A1065" s="237" t="s">
        <v>1177</v>
      </c>
      <c r="B1065" s="236" t="s">
        <v>1176</v>
      </c>
      <c r="C1065" s="248">
        <v>39.552</v>
      </c>
      <c r="D1065" s="231"/>
      <c r="E1065" s="230"/>
      <c r="F1065" s="230"/>
    </row>
    <row r="1066" spans="1:6" s="229" customFormat="1" ht="15.75" x14ac:dyDescent="0.25">
      <c r="A1066" s="240" t="s">
        <v>1175</v>
      </c>
      <c r="B1066" s="239" t="s">
        <v>1174</v>
      </c>
      <c r="C1066" s="249">
        <v>39.552</v>
      </c>
      <c r="D1066" s="231"/>
      <c r="E1066" s="230"/>
      <c r="F1066" s="230"/>
    </row>
    <row r="1067" spans="1:6" s="229" customFormat="1" ht="15.75" x14ac:dyDescent="0.25">
      <c r="A1067" s="237" t="s">
        <v>1173</v>
      </c>
      <c r="B1067" s="236" t="s">
        <v>1172</v>
      </c>
      <c r="C1067" s="248">
        <v>39.552</v>
      </c>
      <c r="D1067" s="231"/>
      <c r="E1067" s="230"/>
      <c r="F1067" s="230"/>
    </row>
    <row r="1068" spans="1:6" s="229" customFormat="1" ht="15.75" x14ac:dyDescent="0.25">
      <c r="A1068" s="240" t="s">
        <v>1171</v>
      </c>
      <c r="B1068" s="239" t="s">
        <v>1170</v>
      </c>
      <c r="C1068" s="249">
        <v>39.552</v>
      </c>
      <c r="D1068" s="231"/>
      <c r="E1068" s="230"/>
      <c r="F1068" s="230"/>
    </row>
    <row r="1069" spans="1:6" s="229" customFormat="1" ht="15.75" x14ac:dyDescent="0.25">
      <c r="A1069" s="237" t="s">
        <v>1169</v>
      </c>
      <c r="B1069" s="236" t="s">
        <v>1168</v>
      </c>
      <c r="C1069" s="248">
        <v>39.552</v>
      </c>
      <c r="D1069" s="231"/>
      <c r="E1069" s="230"/>
      <c r="F1069" s="230"/>
    </row>
    <row r="1070" spans="1:6" s="229" customFormat="1" ht="15.75" x14ac:dyDescent="0.25">
      <c r="A1070" s="240" t="s">
        <v>1167</v>
      </c>
      <c r="B1070" s="239" t="s">
        <v>1166</v>
      </c>
      <c r="C1070" s="249">
        <v>39.552</v>
      </c>
      <c r="D1070" s="231"/>
      <c r="E1070" s="230"/>
      <c r="F1070" s="230"/>
    </row>
    <row r="1071" spans="1:6" s="229" customFormat="1" ht="15.75" x14ac:dyDescent="0.25">
      <c r="A1071" s="237" t="s">
        <v>1165</v>
      </c>
      <c r="B1071" s="236" t="s">
        <v>1164</v>
      </c>
      <c r="C1071" s="248">
        <v>39.552</v>
      </c>
      <c r="D1071" s="231"/>
      <c r="E1071" s="230"/>
      <c r="F1071" s="230"/>
    </row>
    <row r="1072" spans="1:6" s="229" customFormat="1" ht="15.75" x14ac:dyDescent="0.25">
      <c r="A1072" s="240" t="s">
        <v>1163</v>
      </c>
      <c r="B1072" s="239" t="s">
        <v>1162</v>
      </c>
      <c r="C1072" s="249">
        <v>39.552</v>
      </c>
      <c r="D1072" s="231"/>
      <c r="E1072" s="230"/>
      <c r="F1072" s="230"/>
    </row>
    <row r="1073" spans="1:6" s="229" customFormat="1" ht="15.75" x14ac:dyDescent="0.25">
      <c r="A1073" s="237" t="s">
        <v>1161</v>
      </c>
      <c r="B1073" s="236" t="s">
        <v>1160</v>
      </c>
      <c r="C1073" s="248">
        <v>39.552</v>
      </c>
      <c r="D1073" s="231"/>
      <c r="E1073" s="230"/>
      <c r="F1073" s="230"/>
    </row>
    <row r="1074" spans="1:6" s="229" customFormat="1" ht="15.75" x14ac:dyDescent="0.25">
      <c r="A1074" s="240" t="s">
        <v>1159</v>
      </c>
      <c r="B1074" s="239" t="s">
        <v>1158</v>
      </c>
      <c r="C1074" s="249">
        <v>39.552</v>
      </c>
      <c r="D1074" s="231"/>
      <c r="E1074" s="230"/>
      <c r="F1074" s="230"/>
    </row>
    <row r="1075" spans="1:6" s="229" customFormat="1" ht="15.75" x14ac:dyDescent="0.25">
      <c r="A1075" s="237" t="s">
        <v>1157</v>
      </c>
      <c r="B1075" s="236" t="s">
        <v>1156</v>
      </c>
      <c r="C1075" s="248">
        <v>39.552</v>
      </c>
      <c r="D1075" s="231"/>
      <c r="E1075" s="230"/>
      <c r="F1075" s="230"/>
    </row>
    <row r="1076" spans="1:6" s="229" customFormat="1" ht="15.75" x14ac:dyDescent="0.25">
      <c r="A1076" s="240" t="s">
        <v>1155</v>
      </c>
      <c r="B1076" s="239" t="s">
        <v>1154</v>
      </c>
      <c r="C1076" s="249">
        <v>39.552</v>
      </c>
      <c r="D1076" s="231"/>
      <c r="E1076" s="230"/>
      <c r="F1076" s="230"/>
    </row>
    <row r="1077" spans="1:6" s="229" customFormat="1" ht="15.75" x14ac:dyDescent="0.25">
      <c r="A1077" s="237" t="s">
        <v>1153</v>
      </c>
      <c r="B1077" s="236" t="s">
        <v>1152</v>
      </c>
      <c r="C1077" s="248">
        <v>39.552</v>
      </c>
      <c r="D1077" s="231"/>
      <c r="E1077" s="230"/>
      <c r="F1077" s="230"/>
    </row>
    <row r="1078" spans="1:6" s="229" customFormat="1" ht="15.75" x14ac:dyDescent="0.25">
      <c r="A1078" s="240" t="s">
        <v>1151</v>
      </c>
      <c r="B1078" s="239" t="s">
        <v>1150</v>
      </c>
      <c r="C1078" s="249">
        <v>39.552</v>
      </c>
      <c r="D1078" s="231"/>
      <c r="E1078" s="230"/>
      <c r="F1078" s="230"/>
    </row>
    <row r="1079" spans="1:6" s="229" customFormat="1" ht="15.75" x14ac:dyDescent="0.25">
      <c r="A1079" s="237" t="s">
        <v>1149</v>
      </c>
      <c r="B1079" s="236" t="s">
        <v>1148</v>
      </c>
      <c r="C1079" s="248">
        <v>39.552</v>
      </c>
      <c r="D1079" s="231"/>
      <c r="E1079" s="230"/>
      <c r="F1079" s="230"/>
    </row>
    <row r="1080" spans="1:6" s="229" customFormat="1" ht="15.75" x14ac:dyDescent="0.25">
      <c r="A1080" s="240" t="s">
        <v>1147</v>
      </c>
      <c r="B1080" s="239" t="s">
        <v>1146</v>
      </c>
      <c r="C1080" s="249">
        <v>39.552</v>
      </c>
      <c r="D1080" s="231"/>
      <c r="E1080" s="230"/>
      <c r="F1080" s="230"/>
    </row>
    <row r="1081" spans="1:6" s="229" customFormat="1" ht="15.75" x14ac:dyDescent="0.25">
      <c r="A1081" s="237" t="s">
        <v>1145</v>
      </c>
      <c r="B1081" s="236" t="s">
        <v>1144</v>
      </c>
      <c r="C1081" s="248">
        <v>39.552</v>
      </c>
      <c r="D1081" s="231"/>
      <c r="E1081" s="230"/>
      <c r="F1081" s="230"/>
    </row>
    <row r="1082" spans="1:6" s="229" customFormat="1" ht="15.75" x14ac:dyDescent="0.25">
      <c r="A1082" s="240" t="s">
        <v>1143</v>
      </c>
      <c r="B1082" s="239" t="s">
        <v>1142</v>
      </c>
      <c r="C1082" s="249">
        <v>39.552</v>
      </c>
      <c r="D1082" s="231"/>
      <c r="E1082" s="230"/>
      <c r="F1082" s="230"/>
    </row>
    <row r="1083" spans="1:6" s="229" customFormat="1" ht="15.75" x14ac:dyDescent="0.25">
      <c r="A1083" s="237" t="s">
        <v>1141</v>
      </c>
      <c r="B1083" s="236" t="s">
        <v>1140</v>
      </c>
      <c r="C1083" s="248">
        <v>39.552</v>
      </c>
      <c r="D1083" s="231"/>
      <c r="E1083" s="230"/>
      <c r="F1083" s="230"/>
    </row>
    <row r="1084" spans="1:6" s="229" customFormat="1" ht="15.75" x14ac:dyDescent="0.25">
      <c r="A1084" s="240" t="s">
        <v>1139</v>
      </c>
      <c r="B1084" s="239" t="s">
        <v>1138</v>
      </c>
      <c r="C1084" s="249">
        <v>39.552</v>
      </c>
      <c r="D1084" s="231"/>
      <c r="E1084" s="230"/>
      <c r="F1084" s="230"/>
    </row>
    <row r="1085" spans="1:6" s="229" customFormat="1" ht="15.75" x14ac:dyDescent="0.25">
      <c r="A1085" s="237" t="s">
        <v>1137</v>
      </c>
      <c r="B1085" s="236" t="s">
        <v>1136</v>
      </c>
      <c r="C1085" s="248">
        <v>39.552</v>
      </c>
      <c r="D1085" s="231"/>
      <c r="E1085" s="230"/>
      <c r="F1085" s="230"/>
    </row>
    <row r="1086" spans="1:6" s="229" customFormat="1" ht="15.75" x14ac:dyDescent="0.25">
      <c r="A1086" s="240" t="s">
        <v>1135</v>
      </c>
      <c r="B1086" s="239" t="s">
        <v>1134</v>
      </c>
      <c r="C1086" s="249">
        <v>39.552</v>
      </c>
      <c r="D1086" s="231"/>
      <c r="E1086" s="230"/>
      <c r="F1086" s="230"/>
    </row>
    <row r="1087" spans="1:6" s="229" customFormat="1" ht="15.75" x14ac:dyDescent="0.25">
      <c r="A1087" s="237" t="s">
        <v>1133</v>
      </c>
      <c r="B1087" s="236" t="s">
        <v>1132</v>
      </c>
      <c r="C1087" s="248">
        <v>39.552</v>
      </c>
      <c r="D1087" s="231"/>
      <c r="E1087" s="230"/>
      <c r="F1087" s="230"/>
    </row>
    <row r="1088" spans="1:6" s="229" customFormat="1" ht="15.75" x14ac:dyDescent="0.25">
      <c r="A1088" s="240" t="s">
        <v>1131</v>
      </c>
      <c r="B1088" s="239" t="s">
        <v>1130</v>
      </c>
      <c r="C1088" s="249">
        <v>39.552</v>
      </c>
      <c r="D1088" s="231"/>
      <c r="E1088" s="230"/>
      <c r="F1088" s="230"/>
    </row>
    <row r="1089" spans="1:6" s="229" customFormat="1" ht="15.75" x14ac:dyDescent="0.25">
      <c r="A1089" s="237" t="s">
        <v>1129</v>
      </c>
      <c r="B1089" s="236" t="s">
        <v>1128</v>
      </c>
      <c r="C1089" s="248">
        <v>39.552</v>
      </c>
      <c r="D1089" s="231"/>
      <c r="E1089" s="230"/>
      <c r="F1089" s="230"/>
    </row>
    <row r="1090" spans="1:6" s="229" customFormat="1" ht="15.75" x14ac:dyDescent="0.25">
      <c r="A1090" s="240" t="s">
        <v>1127</v>
      </c>
      <c r="B1090" s="239" t="s">
        <v>1126</v>
      </c>
      <c r="C1090" s="249">
        <v>39.552</v>
      </c>
      <c r="D1090" s="231"/>
      <c r="E1090" s="230"/>
      <c r="F1090" s="230"/>
    </row>
    <row r="1091" spans="1:6" s="229" customFormat="1" ht="15.75" x14ac:dyDescent="0.25">
      <c r="A1091" s="237" t="s">
        <v>1125</v>
      </c>
      <c r="B1091" s="236" t="s">
        <v>1124</v>
      </c>
      <c r="C1091" s="248">
        <v>39.552</v>
      </c>
      <c r="D1091" s="231"/>
      <c r="E1091" s="230"/>
      <c r="F1091" s="230"/>
    </row>
    <row r="1092" spans="1:6" s="229" customFormat="1" ht="15.75" x14ac:dyDescent="0.25">
      <c r="A1092" s="240" t="s">
        <v>1123</v>
      </c>
      <c r="B1092" s="239" t="s">
        <v>1122</v>
      </c>
      <c r="C1092" s="249">
        <v>39.552</v>
      </c>
      <c r="D1092" s="231"/>
      <c r="E1092" s="230"/>
      <c r="F1092" s="230"/>
    </row>
    <row r="1093" spans="1:6" s="229" customFormat="1" ht="15.75" x14ac:dyDescent="0.25">
      <c r="A1093" s="237" t="s">
        <v>1121</v>
      </c>
      <c r="B1093" s="236" t="s">
        <v>1120</v>
      </c>
      <c r="C1093" s="248">
        <v>39.552</v>
      </c>
      <c r="D1093" s="231"/>
      <c r="E1093" s="230"/>
      <c r="F1093" s="230"/>
    </row>
    <row r="1094" spans="1:6" s="229" customFormat="1" ht="15.75" x14ac:dyDescent="0.25">
      <c r="A1094" s="240" t="s">
        <v>1119</v>
      </c>
      <c r="B1094" s="239" t="s">
        <v>1118</v>
      </c>
      <c r="C1094" s="249">
        <v>39.552</v>
      </c>
      <c r="D1094" s="231"/>
      <c r="E1094" s="230"/>
      <c r="F1094" s="230"/>
    </row>
    <row r="1095" spans="1:6" s="229" customFormat="1" ht="15.75" x14ac:dyDescent="0.25">
      <c r="A1095" s="237" t="s">
        <v>1117</v>
      </c>
      <c r="B1095" s="236" t="s">
        <v>1116</v>
      </c>
      <c r="C1095" s="248">
        <v>39.552</v>
      </c>
      <c r="D1095" s="231"/>
      <c r="E1095" s="230"/>
      <c r="F1095" s="230"/>
    </row>
    <row r="1096" spans="1:6" s="229" customFormat="1" ht="15.75" x14ac:dyDescent="0.25">
      <c r="A1096" s="240" t="s">
        <v>1115</v>
      </c>
      <c r="B1096" s="239" t="s">
        <v>1114</v>
      </c>
      <c r="C1096" s="249">
        <v>39.552</v>
      </c>
      <c r="D1096" s="231"/>
      <c r="E1096" s="230"/>
      <c r="F1096" s="230"/>
    </row>
    <row r="1097" spans="1:6" s="229" customFormat="1" ht="15.75" x14ac:dyDescent="0.25">
      <c r="A1097" s="237" t="s">
        <v>1113</v>
      </c>
      <c r="B1097" s="236" t="s">
        <v>1112</v>
      </c>
      <c r="C1097" s="248">
        <v>39.552</v>
      </c>
      <c r="D1097" s="231"/>
      <c r="E1097" s="230"/>
      <c r="F1097" s="230"/>
    </row>
    <row r="1098" spans="1:6" s="229" customFormat="1" ht="15.75" x14ac:dyDescent="0.25">
      <c r="A1098" s="240" t="s">
        <v>1111</v>
      </c>
      <c r="B1098" s="239" t="s">
        <v>1110</v>
      </c>
      <c r="C1098" s="249">
        <v>39.552</v>
      </c>
      <c r="D1098" s="231"/>
      <c r="E1098" s="230"/>
      <c r="F1098" s="230"/>
    </row>
    <row r="1099" spans="1:6" s="229" customFormat="1" ht="15.75" x14ac:dyDescent="0.25">
      <c r="A1099" s="237" t="s">
        <v>1109</v>
      </c>
      <c r="B1099" s="236" t="s">
        <v>1108</v>
      </c>
      <c r="C1099" s="248">
        <v>39.552</v>
      </c>
      <c r="D1099" s="231"/>
      <c r="E1099" s="230"/>
      <c r="F1099" s="230"/>
    </row>
    <row r="1100" spans="1:6" s="229" customFormat="1" ht="15.75" x14ac:dyDescent="0.25">
      <c r="A1100" s="240" t="s">
        <v>1107</v>
      </c>
      <c r="B1100" s="239" t="s">
        <v>1106</v>
      </c>
      <c r="C1100" s="249">
        <v>39.552</v>
      </c>
      <c r="D1100" s="231"/>
      <c r="E1100" s="230"/>
      <c r="F1100" s="230"/>
    </row>
    <row r="1101" spans="1:6" s="229" customFormat="1" ht="15.75" x14ac:dyDescent="0.25">
      <c r="A1101" s="237" t="s">
        <v>1105</v>
      </c>
      <c r="B1101" s="236" t="s">
        <v>1104</v>
      </c>
      <c r="C1101" s="248">
        <v>39.552</v>
      </c>
      <c r="D1101" s="231"/>
      <c r="E1101" s="230"/>
      <c r="F1101" s="230"/>
    </row>
    <row r="1102" spans="1:6" s="229" customFormat="1" ht="15.75" x14ac:dyDescent="0.25">
      <c r="A1102" s="240" t="s">
        <v>1103</v>
      </c>
      <c r="B1102" s="239" t="s">
        <v>1102</v>
      </c>
      <c r="C1102" s="249">
        <v>39.552</v>
      </c>
      <c r="D1102" s="231"/>
      <c r="E1102" s="230"/>
      <c r="F1102" s="230"/>
    </row>
    <row r="1103" spans="1:6" s="229" customFormat="1" ht="15.75" x14ac:dyDescent="0.25">
      <c r="A1103" s="237" t="s">
        <v>1101</v>
      </c>
      <c r="B1103" s="236" t="s">
        <v>1100</v>
      </c>
      <c r="C1103" s="248">
        <v>39.552</v>
      </c>
      <c r="D1103" s="231"/>
      <c r="E1103" s="230"/>
      <c r="F1103" s="230"/>
    </row>
    <row r="1104" spans="1:6" s="229" customFormat="1" ht="15.75" x14ac:dyDescent="0.25">
      <c r="A1104" s="240" t="s">
        <v>1099</v>
      </c>
      <c r="B1104" s="239" t="s">
        <v>1098</v>
      </c>
      <c r="C1104" s="249">
        <v>39.552</v>
      </c>
      <c r="D1104" s="231"/>
      <c r="E1104" s="230"/>
      <c r="F1104" s="230"/>
    </row>
    <row r="1105" spans="1:6" s="229" customFormat="1" ht="15.75" x14ac:dyDescent="0.25">
      <c r="A1105" s="237" t="s">
        <v>1097</v>
      </c>
      <c r="B1105" s="236" t="s">
        <v>1096</v>
      </c>
      <c r="C1105" s="248">
        <v>39.552</v>
      </c>
      <c r="D1105" s="231"/>
      <c r="E1105" s="230"/>
      <c r="F1105" s="230"/>
    </row>
    <row r="1106" spans="1:6" s="229" customFormat="1" ht="15.75" x14ac:dyDescent="0.25">
      <c r="A1106" s="240" t="s">
        <v>1095</v>
      </c>
      <c r="B1106" s="239" t="s">
        <v>1094</v>
      </c>
      <c r="C1106" s="249">
        <v>39.552</v>
      </c>
      <c r="D1106" s="231"/>
      <c r="E1106" s="230"/>
      <c r="F1106" s="230"/>
    </row>
    <row r="1107" spans="1:6" s="229" customFormat="1" ht="15.75" x14ac:dyDescent="0.25">
      <c r="A1107" s="237" t="s">
        <v>1093</v>
      </c>
      <c r="B1107" s="236" t="s">
        <v>1092</v>
      </c>
      <c r="C1107" s="248">
        <v>39.552</v>
      </c>
      <c r="D1107" s="231"/>
      <c r="E1107" s="230"/>
      <c r="F1107" s="230"/>
    </row>
    <row r="1108" spans="1:6" s="229" customFormat="1" ht="15.75" x14ac:dyDescent="0.25">
      <c r="A1108" s="240" t="s">
        <v>1091</v>
      </c>
      <c r="B1108" s="239" t="s">
        <v>1090</v>
      </c>
      <c r="C1108" s="249">
        <v>39.552</v>
      </c>
      <c r="D1108" s="231"/>
      <c r="E1108" s="230"/>
      <c r="F1108" s="230"/>
    </row>
    <row r="1109" spans="1:6" s="229" customFormat="1" ht="15.75" x14ac:dyDescent="0.25">
      <c r="A1109" s="237" t="s">
        <v>1089</v>
      </c>
      <c r="B1109" s="236" t="s">
        <v>1088</v>
      </c>
      <c r="C1109" s="248">
        <v>39.552</v>
      </c>
      <c r="D1109" s="231"/>
      <c r="E1109" s="230"/>
      <c r="F1109" s="230"/>
    </row>
    <row r="1110" spans="1:6" s="229" customFormat="1" ht="15" x14ac:dyDescent="0.25">
      <c r="A1110" s="243"/>
      <c r="B1110" s="242" t="s">
        <v>1087</v>
      </c>
      <c r="C1110" s="247"/>
      <c r="D1110" s="231"/>
      <c r="E1110" s="230"/>
      <c r="F1110" s="230"/>
    </row>
    <row r="1111" spans="1:6" s="229" customFormat="1" ht="15.75" x14ac:dyDescent="0.25">
      <c r="A1111" s="240" t="s">
        <v>1086</v>
      </c>
      <c r="B1111" s="239" t="s">
        <v>1085</v>
      </c>
      <c r="C1111" s="246">
        <v>23.62</v>
      </c>
      <c r="D1111" s="231"/>
      <c r="E1111" s="230"/>
      <c r="F1111" s="230"/>
    </row>
    <row r="1112" spans="1:6" s="229" customFormat="1" ht="15.75" x14ac:dyDescent="0.25">
      <c r="A1112" s="237" t="s">
        <v>1084</v>
      </c>
      <c r="B1112" s="236" t="s">
        <v>1083</v>
      </c>
      <c r="C1112" s="245">
        <v>5.76</v>
      </c>
      <c r="D1112" s="231"/>
      <c r="E1112" s="230"/>
      <c r="F1112" s="230"/>
    </row>
    <row r="1113" spans="1:6" s="229" customFormat="1" ht="15.75" x14ac:dyDescent="0.25">
      <c r="A1113" s="240" t="s">
        <v>1082</v>
      </c>
      <c r="B1113" s="239" t="s">
        <v>1081</v>
      </c>
      <c r="C1113" s="246">
        <v>28.66</v>
      </c>
      <c r="D1113" s="231"/>
      <c r="E1113" s="230"/>
      <c r="F1113" s="230"/>
    </row>
    <row r="1114" spans="1:6" s="229" customFormat="1" ht="15.75" x14ac:dyDescent="0.25">
      <c r="A1114" s="237" t="s">
        <v>1080</v>
      </c>
      <c r="B1114" s="236" t="s">
        <v>1079</v>
      </c>
      <c r="C1114" s="245">
        <v>6.89</v>
      </c>
      <c r="D1114" s="231"/>
      <c r="E1114" s="230"/>
      <c r="F1114" s="230"/>
    </row>
    <row r="1115" spans="1:6" s="229" customFormat="1" ht="15.75" x14ac:dyDescent="0.25">
      <c r="A1115" s="240" t="s">
        <v>1078</v>
      </c>
      <c r="B1115" s="239" t="s">
        <v>1077</v>
      </c>
      <c r="C1115" s="246">
        <v>40.96</v>
      </c>
      <c r="D1115" s="231"/>
      <c r="E1115" s="230"/>
      <c r="F1115" s="230"/>
    </row>
    <row r="1116" spans="1:6" s="229" customFormat="1" ht="15.75" x14ac:dyDescent="0.25">
      <c r="A1116" s="237" t="s">
        <v>1076</v>
      </c>
      <c r="B1116" s="236" t="s">
        <v>1075</v>
      </c>
      <c r="C1116" s="245">
        <v>10.07</v>
      </c>
      <c r="D1116" s="231"/>
      <c r="E1116" s="230"/>
      <c r="F1116" s="230"/>
    </row>
    <row r="1117" spans="1:6" s="229" customFormat="1" ht="15.75" x14ac:dyDescent="0.25">
      <c r="A1117" s="240" t="s">
        <v>1074</v>
      </c>
      <c r="B1117" s="239" t="s">
        <v>1073</v>
      </c>
      <c r="C1117" s="246">
        <v>11.81</v>
      </c>
      <c r="D1117" s="231"/>
      <c r="E1117" s="230"/>
      <c r="F1117" s="230"/>
    </row>
    <row r="1118" spans="1:6" s="229" customFormat="1" ht="15.75" x14ac:dyDescent="0.25">
      <c r="A1118" s="237" t="s">
        <v>1072</v>
      </c>
      <c r="B1118" s="236" t="s">
        <v>1071</v>
      </c>
      <c r="C1118" s="245">
        <v>2.73</v>
      </c>
      <c r="D1118" s="231"/>
      <c r="E1118" s="230"/>
      <c r="F1118" s="230"/>
    </row>
    <row r="1119" spans="1:6" s="229" customFormat="1" ht="15.75" x14ac:dyDescent="0.25">
      <c r="A1119" s="240" t="s">
        <v>1070</v>
      </c>
      <c r="B1119" s="239" t="s">
        <v>1069</v>
      </c>
      <c r="C1119" s="246">
        <v>14.13</v>
      </c>
      <c r="D1119" s="231"/>
      <c r="E1119" s="230"/>
      <c r="F1119" s="230"/>
    </row>
    <row r="1120" spans="1:6" s="229" customFormat="1" ht="15.75" x14ac:dyDescent="0.25">
      <c r="A1120" s="237" t="s">
        <v>1068</v>
      </c>
      <c r="B1120" s="236" t="s">
        <v>1067</v>
      </c>
      <c r="C1120" s="245">
        <v>3.44</v>
      </c>
      <c r="D1120" s="231"/>
      <c r="E1120" s="230"/>
      <c r="F1120" s="230"/>
    </row>
    <row r="1121" spans="1:6" s="229" customFormat="1" ht="15.75" x14ac:dyDescent="0.25">
      <c r="A1121" s="240" t="s">
        <v>1066</v>
      </c>
      <c r="B1121" s="239" t="s">
        <v>1065</v>
      </c>
      <c r="C1121" s="246">
        <v>20.440000000000001</v>
      </c>
      <c r="D1121" s="231"/>
      <c r="E1121" s="230"/>
      <c r="F1121" s="230"/>
    </row>
    <row r="1122" spans="1:6" s="229" customFormat="1" ht="15.75" x14ac:dyDescent="0.25">
      <c r="A1122" s="237" t="s">
        <v>1064</v>
      </c>
      <c r="B1122" s="236" t="s">
        <v>1063</v>
      </c>
      <c r="C1122" s="245">
        <v>4.75</v>
      </c>
      <c r="D1122" s="231"/>
      <c r="E1122" s="230"/>
      <c r="F1122" s="230"/>
    </row>
    <row r="1123" spans="1:6" s="229" customFormat="1" ht="15.75" x14ac:dyDescent="0.25">
      <c r="A1123" s="240" t="s">
        <v>1062</v>
      </c>
      <c r="B1123" s="239" t="s">
        <v>1061</v>
      </c>
      <c r="C1123" s="246">
        <v>27.13</v>
      </c>
      <c r="D1123" s="231"/>
      <c r="E1123" s="230"/>
      <c r="F1123" s="230"/>
    </row>
    <row r="1124" spans="1:6" s="229" customFormat="1" ht="15.75" x14ac:dyDescent="0.25">
      <c r="A1124" s="237" t="s">
        <v>1060</v>
      </c>
      <c r="B1124" s="236" t="s">
        <v>1059</v>
      </c>
      <c r="C1124" s="245">
        <v>6.35</v>
      </c>
      <c r="D1124" s="231"/>
      <c r="E1124" s="230"/>
      <c r="F1124" s="230"/>
    </row>
    <row r="1125" spans="1:6" s="229" customFormat="1" ht="15.75" x14ac:dyDescent="0.25">
      <c r="A1125" s="240" t="s">
        <v>1058</v>
      </c>
      <c r="B1125" s="239" t="s">
        <v>1057</v>
      </c>
      <c r="C1125" s="246">
        <v>11.81</v>
      </c>
      <c r="D1125" s="231"/>
      <c r="E1125" s="230"/>
      <c r="F1125" s="230"/>
    </row>
    <row r="1126" spans="1:6" s="229" customFormat="1" ht="15.75" x14ac:dyDescent="0.25">
      <c r="A1126" s="237" t="s">
        <v>1056</v>
      </c>
      <c r="B1126" s="236" t="s">
        <v>1055</v>
      </c>
      <c r="C1126" s="245">
        <v>2.74</v>
      </c>
      <c r="D1126" s="231"/>
      <c r="E1126" s="230"/>
      <c r="F1126" s="230"/>
    </row>
    <row r="1127" spans="1:6" s="229" customFormat="1" ht="15.75" x14ac:dyDescent="0.25">
      <c r="A1127" s="240" t="s">
        <v>1054</v>
      </c>
      <c r="B1127" s="239" t="s">
        <v>1053</v>
      </c>
      <c r="C1127" s="246">
        <v>14.13</v>
      </c>
      <c r="D1127" s="231"/>
      <c r="E1127" s="230"/>
      <c r="F1127" s="230"/>
    </row>
    <row r="1128" spans="1:6" s="229" customFormat="1" ht="15.75" x14ac:dyDescent="0.25">
      <c r="A1128" s="237" t="s">
        <v>1052</v>
      </c>
      <c r="B1128" s="236" t="s">
        <v>1051</v>
      </c>
      <c r="C1128" s="245">
        <v>3.44</v>
      </c>
      <c r="D1128" s="231"/>
      <c r="E1128" s="230"/>
      <c r="F1128" s="230"/>
    </row>
    <row r="1129" spans="1:6" s="229" customFormat="1" ht="15.75" x14ac:dyDescent="0.25">
      <c r="A1129" s="240" t="s">
        <v>1050</v>
      </c>
      <c r="B1129" s="239" t="s">
        <v>1049</v>
      </c>
      <c r="C1129" s="246">
        <v>20.440000000000001</v>
      </c>
      <c r="D1129" s="231"/>
      <c r="E1129" s="230"/>
      <c r="F1129" s="230"/>
    </row>
    <row r="1130" spans="1:6" s="229" customFormat="1" ht="15.75" x14ac:dyDescent="0.25">
      <c r="A1130" s="237" t="s">
        <v>1048</v>
      </c>
      <c r="B1130" s="236" t="s">
        <v>1047</v>
      </c>
      <c r="C1130" s="245">
        <v>4.75</v>
      </c>
      <c r="D1130" s="231"/>
      <c r="E1130" s="230"/>
      <c r="F1130" s="230"/>
    </row>
    <row r="1131" spans="1:6" s="229" customFormat="1" ht="15.75" x14ac:dyDescent="0.25">
      <c r="A1131" s="240" t="s">
        <v>1046</v>
      </c>
      <c r="B1131" s="239" t="s">
        <v>1045</v>
      </c>
      <c r="C1131" s="246">
        <v>27.11</v>
      </c>
      <c r="D1131" s="231"/>
      <c r="E1131" s="230"/>
      <c r="F1131" s="230"/>
    </row>
    <row r="1132" spans="1:6" s="229" customFormat="1" ht="15.75" x14ac:dyDescent="0.25">
      <c r="A1132" s="237" t="s">
        <v>1044</v>
      </c>
      <c r="B1132" s="236" t="s">
        <v>1043</v>
      </c>
      <c r="C1132" s="245">
        <v>6.35</v>
      </c>
      <c r="D1132" s="231"/>
      <c r="E1132" s="230"/>
      <c r="F1132" s="230"/>
    </row>
    <row r="1133" spans="1:6" s="229" customFormat="1" ht="15.75" x14ac:dyDescent="0.25">
      <c r="A1133" s="243"/>
      <c r="B1133" s="242" t="s">
        <v>1042</v>
      </c>
      <c r="C1133" s="241"/>
      <c r="D1133" s="231"/>
      <c r="E1133" s="230"/>
      <c r="F1133" s="230"/>
    </row>
    <row r="1134" spans="1:6" s="229" customFormat="1" ht="15.75" x14ac:dyDescent="0.25">
      <c r="A1134" s="240" t="s">
        <v>1041</v>
      </c>
      <c r="B1134" s="239" t="s">
        <v>1040</v>
      </c>
      <c r="C1134" s="238">
        <v>0.27600000000000002</v>
      </c>
      <c r="D1134" s="231"/>
      <c r="E1134" s="230"/>
      <c r="F1134" s="230"/>
    </row>
    <row r="1135" spans="1:6" s="229" customFormat="1" ht="15.75" x14ac:dyDescent="0.25">
      <c r="A1135" s="237" t="s">
        <v>1039</v>
      </c>
      <c r="B1135" s="236" t="s">
        <v>1038</v>
      </c>
      <c r="C1135" s="235">
        <v>0.55200000000000005</v>
      </c>
      <c r="D1135" s="231"/>
      <c r="E1135" s="230"/>
      <c r="F1135" s="230"/>
    </row>
    <row r="1136" spans="1:6" s="229" customFormat="1" ht="15.75" x14ac:dyDescent="0.25">
      <c r="A1136" s="240" t="s">
        <v>1037</v>
      </c>
      <c r="B1136" s="239" t="s">
        <v>1036</v>
      </c>
      <c r="C1136" s="238">
        <v>0.81600000000000006</v>
      </c>
      <c r="D1136" s="231"/>
      <c r="E1136" s="230"/>
      <c r="F1136" s="230"/>
    </row>
    <row r="1137" spans="1:6" s="229" customFormat="1" ht="15.75" x14ac:dyDescent="0.25">
      <c r="A1137" s="237" t="s">
        <v>1035</v>
      </c>
      <c r="B1137" s="236" t="s">
        <v>1034</v>
      </c>
      <c r="C1137" s="235">
        <v>0.81600000000000006</v>
      </c>
      <c r="D1137" s="231"/>
      <c r="E1137" s="230"/>
      <c r="F1137" s="230"/>
    </row>
    <row r="1138" spans="1:6" s="229" customFormat="1" ht="15.75" x14ac:dyDescent="0.25">
      <c r="A1138" s="240" t="s">
        <v>1033</v>
      </c>
      <c r="B1138" s="239" t="s">
        <v>1032</v>
      </c>
      <c r="C1138" s="238">
        <v>0.81600000000000006</v>
      </c>
      <c r="D1138" s="231"/>
      <c r="E1138" s="230"/>
      <c r="F1138" s="230"/>
    </row>
    <row r="1139" spans="1:6" s="229" customFormat="1" ht="15.75" x14ac:dyDescent="0.25">
      <c r="A1139" s="237" t="s">
        <v>1031</v>
      </c>
      <c r="B1139" s="236" t="s">
        <v>1030</v>
      </c>
      <c r="C1139" s="235">
        <v>0.81600000000000006</v>
      </c>
      <c r="D1139" s="231"/>
      <c r="E1139" s="230"/>
      <c r="F1139" s="230"/>
    </row>
    <row r="1140" spans="1:6" s="229" customFormat="1" ht="15.75" x14ac:dyDescent="0.25">
      <c r="A1140" s="240" t="s">
        <v>1029</v>
      </c>
      <c r="B1140" s="239" t="s">
        <v>1028</v>
      </c>
      <c r="C1140" s="238">
        <v>0.81600000000000006</v>
      </c>
      <c r="D1140" s="231"/>
      <c r="E1140" s="230"/>
      <c r="F1140" s="230"/>
    </row>
    <row r="1141" spans="1:6" s="229" customFormat="1" ht="15.75" x14ac:dyDescent="0.25">
      <c r="A1141" s="237" t="s">
        <v>1027</v>
      </c>
      <c r="B1141" s="236" t="s">
        <v>1026</v>
      </c>
      <c r="C1141" s="235">
        <v>0.89999999999999991</v>
      </c>
      <c r="D1141" s="231"/>
      <c r="E1141" s="230"/>
      <c r="F1141" s="230"/>
    </row>
    <row r="1142" spans="1:6" s="229" customFormat="1" ht="15.75" x14ac:dyDescent="0.25">
      <c r="A1142" s="240" t="s">
        <v>1025</v>
      </c>
      <c r="B1142" s="239" t="s">
        <v>1024</v>
      </c>
      <c r="C1142" s="238">
        <v>1.3679999999999999</v>
      </c>
      <c r="D1142" s="231"/>
      <c r="E1142" s="230"/>
      <c r="F1142" s="230"/>
    </row>
    <row r="1143" spans="1:6" s="229" customFormat="1" ht="15.75" x14ac:dyDescent="0.25">
      <c r="A1143" s="237" t="s">
        <v>1023</v>
      </c>
      <c r="B1143" s="236" t="s">
        <v>1022</v>
      </c>
      <c r="C1143" s="235">
        <v>1.9079999999999999</v>
      </c>
      <c r="D1143" s="231"/>
      <c r="E1143" s="230"/>
      <c r="F1143" s="230"/>
    </row>
    <row r="1144" spans="1:6" s="229" customFormat="1" ht="15.75" x14ac:dyDescent="0.25">
      <c r="A1144" s="240" t="s">
        <v>1021</v>
      </c>
      <c r="B1144" s="239" t="s">
        <v>1020</v>
      </c>
      <c r="C1144" s="238">
        <v>4.08</v>
      </c>
      <c r="D1144" s="231"/>
      <c r="E1144" s="230"/>
      <c r="F1144" s="230"/>
    </row>
    <row r="1145" spans="1:6" s="229" customFormat="1" ht="15.75" x14ac:dyDescent="0.25">
      <c r="A1145" s="237" t="s">
        <v>1019</v>
      </c>
      <c r="B1145" s="236" t="s">
        <v>1018</v>
      </c>
      <c r="C1145" s="235">
        <v>3.2640000000000002</v>
      </c>
      <c r="D1145" s="231"/>
      <c r="E1145" s="230"/>
      <c r="F1145" s="230"/>
    </row>
    <row r="1146" spans="1:6" s="229" customFormat="1" ht="15.75" x14ac:dyDescent="0.25">
      <c r="A1146" s="240" t="s">
        <v>1017</v>
      </c>
      <c r="B1146" s="239" t="s">
        <v>1016</v>
      </c>
      <c r="C1146" s="238">
        <v>3.2640000000000002</v>
      </c>
      <c r="D1146" s="231"/>
      <c r="E1146" s="230"/>
      <c r="F1146" s="230"/>
    </row>
    <row r="1147" spans="1:6" s="229" customFormat="1" ht="15.75" x14ac:dyDescent="0.25">
      <c r="A1147" s="237" t="s">
        <v>1015</v>
      </c>
      <c r="B1147" s="236" t="s">
        <v>1014</v>
      </c>
      <c r="C1147" s="235">
        <v>3.2640000000000002</v>
      </c>
      <c r="D1147" s="231"/>
      <c r="E1147" s="230"/>
      <c r="F1147" s="230"/>
    </row>
    <row r="1148" spans="1:6" s="229" customFormat="1" ht="15.75" x14ac:dyDescent="0.25">
      <c r="A1148" s="240" t="s">
        <v>1013</v>
      </c>
      <c r="B1148" s="239" t="s">
        <v>1012</v>
      </c>
      <c r="C1148" s="238">
        <v>3.2640000000000002</v>
      </c>
      <c r="D1148" s="231"/>
      <c r="E1148" s="230"/>
      <c r="F1148" s="230"/>
    </row>
    <row r="1149" spans="1:6" s="229" customFormat="1" ht="15.75" x14ac:dyDescent="0.25">
      <c r="A1149" s="237" t="s">
        <v>1011</v>
      </c>
      <c r="B1149" s="236" t="s">
        <v>1010</v>
      </c>
      <c r="C1149" s="235">
        <v>3.2640000000000002</v>
      </c>
      <c r="D1149" s="231"/>
      <c r="E1149" s="230"/>
      <c r="F1149" s="230"/>
    </row>
    <row r="1150" spans="1:6" s="229" customFormat="1" ht="15.75" x14ac:dyDescent="0.25">
      <c r="A1150" s="240" t="s">
        <v>1009</v>
      </c>
      <c r="B1150" s="239" t="s">
        <v>1008</v>
      </c>
      <c r="C1150" s="238">
        <v>3.2640000000000002</v>
      </c>
      <c r="D1150" s="231"/>
      <c r="E1150" s="230"/>
      <c r="F1150" s="230"/>
    </row>
    <row r="1151" spans="1:6" s="229" customFormat="1" ht="15.75" x14ac:dyDescent="0.25">
      <c r="A1151" s="237" t="s">
        <v>1007</v>
      </c>
      <c r="B1151" s="236" t="s">
        <v>1006</v>
      </c>
      <c r="C1151" s="235">
        <v>4.08</v>
      </c>
      <c r="D1151" s="231"/>
      <c r="E1151" s="230"/>
      <c r="F1151" s="230"/>
    </row>
    <row r="1152" spans="1:6" s="229" customFormat="1" ht="15.75" x14ac:dyDescent="0.25">
      <c r="A1152" s="240" t="s">
        <v>1005</v>
      </c>
      <c r="B1152" s="239" t="s">
        <v>1004</v>
      </c>
      <c r="C1152" s="238">
        <v>8.4359999999999999</v>
      </c>
      <c r="D1152" s="231"/>
      <c r="E1152" s="230"/>
      <c r="F1152" s="230"/>
    </row>
    <row r="1153" spans="1:6" s="229" customFormat="1" ht="15.75" x14ac:dyDescent="0.25">
      <c r="A1153" s="237" t="s">
        <v>1003</v>
      </c>
      <c r="B1153" s="236" t="s">
        <v>1002</v>
      </c>
      <c r="C1153" s="235">
        <v>7.8959999999999999</v>
      </c>
      <c r="D1153" s="231"/>
      <c r="E1153" s="230"/>
      <c r="F1153" s="230"/>
    </row>
    <row r="1154" spans="1:6" s="229" customFormat="1" ht="15.75" x14ac:dyDescent="0.25">
      <c r="A1154" s="240" t="s">
        <v>1001</v>
      </c>
      <c r="B1154" s="239" t="s">
        <v>1000</v>
      </c>
      <c r="C1154" s="238">
        <v>15.78</v>
      </c>
      <c r="D1154" s="231"/>
      <c r="E1154" s="230"/>
      <c r="F1154" s="230"/>
    </row>
    <row r="1155" spans="1:6" s="229" customFormat="1" ht="15.75" x14ac:dyDescent="0.25">
      <c r="A1155" s="237" t="s">
        <v>999</v>
      </c>
      <c r="B1155" s="236" t="s">
        <v>998</v>
      </c>
      <c r="C1155" s="235">
        <v>15.78</v>
      </c>
      <c r="D1155" s="231"/>
      <c r="E1155" s="230"/>
      <c r="F1155" s="230"/>
    </row>
    <row r="1156" spans="1:6" s="229" customFormat="1" ht="15.75" x14ac:dyDescent="0.25">
      <c r="A1156" s="240" t="s">
        <v>997</v>
      </c>
      <c r="B1156" s="239" t="s">
        <v>996</v>
      </c>
      <c r="C1156" s="238">
        <v>15.78</v>
      </c>
      <c r="D1156" s="231"/>
      <c r="E1156" s="230"/>
      <c r="F1156" s="230"/>
    </row>
    <row r="1157" spans="1:6" s="229" customFormat="1" ht="15.75" x14ac:dyDescent="0.25">
      <c r="A1157" s="237" t="s">
        <v>995</v>
      </c>
      <c r="B1157" s="236" t="s">
        <v>994</v>
      </c>
      <c r="C1157" s="235">
        <v>15.78</v>
      </c>
      <c r="D1157" s="231"/>
      <c r="E1157" s="230"/>
      <c r="F1157" s="230"/>
    </row>
    <row r="1158" spans="1:6" s="229" customFormat="1" ht="15.75" x14ac:dyDescent="0.25">
      <c r="A1158" s="240" t="s">
        <v>993</v>
      </c>
      <c r="B1158" s="239" t="s">
        <v>992</v>
      </c>
      <c r="C1158" s="238">
        <v>15.78</v>
      </c>
      <c r="D1158" s="231"/>
      <c r="E1158" s="230"/>
      <c r="F1158" s="230"/>
    </row>
    <row r="1159" spans="1:6" s="229" customFormat="1" ht="15.75" x14ac:dyDescent="0.25">
      <c r="A1159" s="237" t="s">
        <v>991</v>
      </c>
      <c r="B1159" s="236" t="s">
        <v>990</v>
      </c>
      <c r="C1159" s="235">
        <v>15.78</v>
      </c>
      <c r="D1159" s="231"/>
      <c r="E1159" s="230"/>
      <c r="F1159" s="230"/>
    </row>
    <row r="1160" spans="1:6" s="229" customFormat="1" ht="15.75" x14ac:dyDescent="0.25">
      <c r="A1160" s="240" t="s">
        <v>989</v>
      </c>
      <c r="B1160" s="239" t="s">
        <v>988</v>
      </c>
      <c r="C1160" s="238">
        <v>15.78</v>
      </c>
      <c r="D1160" s="231"/>
      <c r="E1160" s="230"/>
      <c r="F1160" s="230"/>
    </row>
    <row r="1161" spans="1:6" s="229" customFormat="1" ht="15.75" x14ac:dyDescent="0.25">
      <c r="A1161" s="237" t="s">
        <v>987</v>
      </c>
      <c r="B1161" s="236" t="s">
        <v>986</v>
      </c>
      <c r="C1161" s="235">
        <v>18.227999999999998</v>
      </c>
      <c r="D1161" s="231"/>
      <c r="E1161" s="230"/>
      <c r="F1161" s="230"/>
    </row>
    <row r="1162" spans="1:6" s="229" customFormat="1" ht="15.75" x14ac:dyDescent="0.25">
      <c r="A1162" s="240" t="s">
        <v>985</v>
      </c>
      <c r="B1162" s="239" t="s">
        <v>984</v>
      </c>
      <c r="C1162" s="238">
        <v>15.78</v>
      </c>
      <c r="D1162" s="231"/>
      <c r="E1162" s="230"/>
      <c r="F1162" s="230"/>
    </row>
    <row r="1163" spans="1:6" s="229" customFormat="1" ht="15.75" x14ac:dyDescent="0.25">
      <c r="A1163" s="237" t="s">
        <v>983</v>
      </c>
      <c r="B1163" s="236" t="s">
        <v>982</v>
      </c>
      <c r="C1163" s="235">
        <v>14.687999999999999</v>
      </c>
      <c r="D1163" s="231"/>
      <c r="E1163" s="230"/>
      <c r="F1163" s="230"/>
    </row>
    <row r="1164" spans="1:6" s="229" customFormat="1" ht="15.75" x14ac:dyDescent="0.25">
      <c r="A1164" s="240" t="s">
        <v>981</v>
      </c>
      <c r="B1164" s="239" t="s">
        <v>980</v>
      </c>
      <c r="C1164" s="238">
        <v>14.687999999999999</v>
      </c>
      <c r="D1164" s="231"/>
      <c r="E1164" s="230"/>
      <c r="F1164" s="230"/>
    </row>
    <row r="1165" spans="1:6" s="229" customFormat="1" ht="15.75" x14ac:dyDescent="0.25">
      <c r="A1165" s="237" t="s">
        <v>979</v>
      </c>
      <c r="B1165" s="236" t="s">
        <v>978</v>
      </c>
      <c r="C1165" s="235">
        <v>14.687999999999999</v>
      </c>
      <c r="D1165" s="231"/>
      <c r="E1165" s="230"/>
      <c r="F1165" s="230"/>
    </row>
    <row r="1166" spans="1:6" s="229" customFormat="1" ht="15.75" x14ac:dyDescent="0.25">
      <c r="A1166" s="240" t="s">
        <v>977</v>
      </c>
      <c r="B1166" s="239" t="s">
        <v>976</v>
      </c>
      <c r="C1166" s="238">
        <v>14.687999999999999</v>
      </c>
      <c r="D1166" s="231"/>
      <c r="E1166" s="230"/>
      <c r="F1166" s="230"/>
    </row>
    <row r="1167" spans="1:6" s="229" customFormat="1" ht="15.75" x14ac:dyDescent="0.25">
      <c r="A1167" s="237" t="s">
        <v>975</v>
      </c>
      <c r="B1167" s="236" t="s">
        <v>974</v>
      </c>
      <c r="C1167" s="235">
        <v>14.687999999999999</v>
      </c>
      <c r="D1167" s="231"/>
      <c r="E1167" s="230"/>
      <c r="F1167" s="230"/>
    </row>
    <row r="1168" spans="1:6" s="229" customFormat="1" ht="15.75" x14ac:dyDescent="0.25">
      <c r="A1168" s="240" t="s">
        <v>973</v>
      </c>
      <c r="B1168" s="239" t="s">
        <v>972</v>
      </c>
      <c r="C1168" s="238">
        <v>27.468</v>
      </c>
      <c r="D1168" s="231"/>
      <c r="E1168" s="230"/>
      <c r="F1168" s="230"/>
    </row>
    <row r="1169" spans="1:6" s="229" customFormat="1" ht="15.75" x14ac:dyDescent="0.25">
      <c r="A1169" s="237" t="s">
        <v>971</v>
      </c>
      <c r="B1169" s="244" t="s">
        <v>970</v>
      </c>
      <c r="C1169" s="235">
        <v>15.78</v>
      </c>
      <c r="D1169" s="231"/>
      <c r="E1169" s="230"/>
      <c r="F1169" s="230"/>
    </row>
    <row r="1170" spans="1:6" s="229" customFormat="1" ht="15.75" x14ac:dyDescent="0.25">
      <c r="A1170" s="240" t="s">
        <v>969</v>
      </c>
      <c r="B1170" s="239" t="s">
        <v>968</v>
      </c>
      <c r="C1170" s="238">
        <v>15.78</v>
      </c>
      <c r="D1170" s="231"/>
      <c r="E1170" s="230"/>
      <c r="F1170" s="230"/>
    </row>
    <row r="1171" spans="1:6" s="229" customFormat="1" ht="15.75" x14ac:dyDescent="0.25">
      <c r="A1171" s="237" t="s">
        <v>967</v>
      </c>
      <c r="B1171" s="236" t="s">
        <v>966</v>
      </c>
      <c r="C1171" s="235">
        <v>15.78</v>
      </c>
      <c r="D1171" s="231"/>
      <c r="E1171" s="230"/>
      <c r="F1171" s="230"/>
    </row>
    <row r="1172" spans="1:6" s="229" customFormat="1" ht="15.75" x14ac:dyDescent="0.25">
      <c r="A1172" s="243"/>
      <c r="B1172" s="242" t="s">
        <v>965</v>
      </c>
      <c r="C1172" s="241"/>
      <c r="D1172" s="231"/>
      <c r="E1172" s="230"/>
      <c r="F1172" s="230"/>
    </row>
    <row r="1173" spans="1:6" s="229" customFormat="1" ht="15.75" x14ac:dyDescent="0.25">
      <c r="A1173" s="240" t="s">
        <v>964</v>
      </c>
      <c r="B1173" s="239" t="s">
        <v>963</v>
      </c>
      <c r="C1173" s="238">
        <v>2.448</v>
      </c>
      <c r="D1173" s="231"/>
      <c r="E1173" s="230"/>
      <c r="F1173" s="230"/>
    </row>
    <row r="1174" spans="1:6" s="229" customFormat="1" ht="15.75" x14ac:dyDescent="0.25">
      <c r="A1174" s="237" t="s">
        <v>962</v>
      </c>
      <c r="B1174" s="236" t="s">
        <v>961</v>
      </c>
      <c r="C1174" s="235">
        <v>2.448</v>
      </c>
      <c r="D1174" s="231"/>
      <c r="E1174" s="230"/>
      <c r="F1174" s="230"/>
    </row>
    <row r="1175" spans="1:6" s="229" customFormat="1" ht="15.75" x14ac:dyDescent="0.25">
      <c r="A1175" s="240" t="s">
        <v>960</v>
      </c>
      <c r="B1175" s="239" t="s">
        <v>959</v>
      </c>
      <c r="C1175" s="238">
        <v>2.448</v>
      </c>
      <c r="D1175" s="231"/>
      <c r="E1175" s="230"/>
      <c r="F1175" s="230"/>
    </row>
    <row r="1176" spans="1:6" s="229" customFormat="1" ht="15.75" x14ac:dyDescent="0.25">
      <c r="A1176" s="237" t="s">
        <v>958</v>
      </c>
      <c r="B1176" s="236" t="s">
        <v>957</v>
      </c>
      <c r="C1176" s="235">
        <v>2.448</v>
      </c>
      <c r="D1176" s="231"/>
      <c r="E1176" s="230"/>
      <c r="F1176" s="230"/>
    </row>
    <row r="1177" spans="1:6" s="229" customFormat="1" ht="15.75" x14ac:dyDescent="0.25">
      <c r="A1177" s="240" t="s">
        <v>956</v>
      </c>
      <c r="B1177" s="239" t="s">
        <v>955</v>
      </c>
      <c r="C1177" s="238">
        <v>2.448</v>
      </c>
      <c r="D1177" s="231"/>
      <c r="E1177" s="230"/>
      <c r="F1177" s="230"/>
    </row>
    <row r="1178" spans="1:6" s="229" customFormat="1" ht="15.75" x14ac:dyDescent="0.25">
      <c r="A1178" s="237" t="s">
        <v>954</v>
      </c>
      <c r="B1178" s="236" t="s">
        <v>953</v>
      </c>
      <c r="C1178" s="235">
        <v>2.448</v>
      </c>
      <c r="D1178" s="231"/>
      <c r="E1178" s="230"/>
      <c r="F1178" s="230"/>
    </row>
    <row r="1179" spans="1:6" s="229" customFormat="1" ht="15.75" x14ac:dyDescent="0.25">
      <c r="A1179" s="240" t="s">
        <v>952</v>
      </c>
      <c r="B1179" s="239" t="s">
        <v>951</v>
      </c>
      <c r="C1179" s="238">
        <v>3.54</v>
      </c>
      <c r="D1179" s="231"/>
      <c r="E1179" s="230"/>
      <c r="F1179" s="230"/>
    </row>
    <row r="1180" spans="1:6" s="229" customFormat="1" ht="15.75" x14ac:dyDescent="0.25">
      <c r="A1180" s="237" t="s">
        <v>950</v>
      </c>
      <c r="B1180" s="236" t="s">
        <v>949</v>
      </c>
      <c r="C1180" s="235">
        <v>3.54</v>
      </c>
      <c r="D1180" s="231"/>
      <c r="E1180" s="230"/>
      <c r="F1180" s="230"/>
    </row>
    <row r="1181" spans="1:6" s="229" customFormat="1" ht="15.75" x14ac:dyDescent="0.25">
      <c r="A1181" s="240" t="s">
        <v>948</v>
      </c>
      <c r="B1181" s="239" t="s">
        <v>947</v>
      </c>
      <c r="C1181" s="238">
        <v>3.54</v>
      </c>
      <c r="D1181" s="231"/>
      <c r="E1181" s="230"/>
      <c r="F1181" s="230"/>
    </row>
    <row r="1182" spans="1:6" s="229" customFormat="1" ht="15.75" x14ac:dyDescent="0.25">
      <c r="A1182" s="237" t="s">
        <v>946</v>
      </c>
      <c r="B1182" s="236" t="s">
        <v>945</v>
      </c>
      <c r="C1182" s="235">
        <v>3.54</v>
      </c>
      <c r="D1182" s="231"/>
      <c r="E1182" s="230"/>
      <c r="F1182" s="230"/>
    </row>
    <row r="1183" spans="1:6" s="229" customFormat="1" ht="15.75" x14ac:dyDescent="0.25">
      <c r="A1183" s="240" t="s">
        <v>944</v>
      </c>
      <c r="B1183" s="239" t="s">
        <v>943</v>
      </c>
      <c r="C1183" s="238">
        <v>3.54</v>
      </c>
      <c r="D1183" s="231"/>
      <c r="E1183" s="230"/>
      <c r="F1183" s="230"/>
    </row>
    <row r="1184" spans="1:6" s="229" customFormat="1" ht="15.75" x14ac:dyDescent="0.25">
      <c r="A1184" s="237" t="s">
        <v>942</v>
      </c>
      <c r="B1184" s="236" t="s">
        <v>941</v>
      </c>
      <c r="C1184" s="235">
        <v>3.54</v>
      </c>
      <c r="D1184" s="231"/>
      <c r="E1184" s="230"/>
      <c r="F1184" s="230"/>
    </row>
    <row r="1185" spans="1:6" s="229" customFormat="1" ht="15.75" x14ac:dyDescent="0.25">
      <c r="A1185" s="240" t="s">
        <v>940</v>
      </c>
      <c r="B1185" s="239" t="s">
        <v>939</v>
      </c>
      <c r="C1185" s="238">
        <v>3.54</v>
      </c>
      <c r="D1185" s="231"/>
      <c r="E1185" s="230"/>
      <c r="F1185" s="230"/>
    </row>
    <row r="1186" spans="1:6" s="229" customFormat="1" ht="15.75" x14ac:dyDescent="0.25">
      <c r="A1186" s="237" t="s">
        <v>938</v>
      </c>
      <c r="B1186" s="236" t="s">
        <v>937</v>
      </c>
      <c r="C1186" s="235">
        <v>3.54</v>
      </c>
      <c r="D1186" s="231"/>
      <c r="E1186" s="230"/>
      <c r="F1186" s="230"/>
    </row>
    <row r="1187" spans="1:6" s="229" customFormat="1" ht="15.75" x14ac:dyDescent="0.25">
      <c r="A1187" s="240" t="s">
        <v>936</v>
      </c>
      <c r="B1187" s="239" t="s">
        <v>935</v>
      </c>
      <c r="C1187" s="238">
        <v>3.54</v>
      </c>
      <c r="D1187" s="231"/>
      <c r="E1187" s="230"/>
      <c r="F1187" s="230"/>
    </row>
    <row r="1188" spans="1:6" s="229" customFormat="1" ht="15.75" x14ac:dyDescent="0.25">
      <c r="A1188" s="237" t="s">
        <v>934</v>
      </c>
      <c r="B1188" s="236" t="s">
        <v>933</v>
      </c>
      <c r="C1188" s="235">
        <v>15.78</v>
      </c>
      <c r="D1188" s="231"/>
      <c r="E1188" s="230"/>
      <c r="F1188" s="230"/>
    </row>
    <row r="1189" spans="1:6" s="229" customFormat="1" ht="15.75" x14ac:dyDescent="0.25">
      <c r="A1189" s="240" t="s">
        <v>932</v>
      </c>
      <c r="B1189" s="239" t="s">
        <v>931</v>
      </c>
      <c r="C1189" s="238">
        <v>16.919999999999998</v>
      </c>
      <c r="D1189" s="231"/>
      <c r="E1189" s="230"/>
      <c r="F1189" s="230"/>
    </row>
    <row r="1190" spans="1:6" s="229" customFormat="1" ht="15.75" x14ac:dyDescent="0.25">
      <c r="A1190" s="237" t="s">
        <v>930</v>
      </c>
      <c r="B1190" s="236" t="s">
        <v>929</v>
      </c>
      <c r="C1190" s="235">
        <v>16.919999999999998</v>
      </c>
      <c r="D1190" s="231"/>
      <c r="E1190" s="230"/>
      <c r="F1190" s="230"/>
    </row>
    <row r="1191" spans="1:6" s="229" customFormat="1" ht="15.75" x14ac:dyDescent="0.25">
      <c r="A1191" s="240" t="s">
        <v>928</v>
      </c>
      <c r="B1191" s="239" t="s">
        <v>927</v>
      </c>
      <c r="C1191" s="238">
        <v>15.78</v>
      </c>
      <c r="D1191" s="231"/>
      <c r="E1191" s="230"/>
      <c r="F1191" s="230"/>
    </row>
    <row r="1192" spans="1:6" s="229" customFormat="1" ht="15.75" x14ac:dyDescent="0.25">
      <c r="A1192" s="237" t="s">
        <v>926</v>
      </c>
      <c r="B1192" s="236" t="s">
        <v>925</v>
      </c>
      <c r="C1192" s="235">
        <v>16.919999999999998</v>
      </c>
      <c r="D1192" s="231"/>
      <c r="E1192" s="230"/>
      <c r="F1192" s="230"/>
    </row>
    <row r="1193" spans="1:6" s="229" customFormat="1" ht="15.75" x14ac:dyDescent="0.25">
      <c r="A1193" s="240" t="s">
        <v>924</v>
      </c>
      <c r="B1193" s="239" t="s">
        <v>923</v>
      </c>
      <c r="C1193" s="238">
        <v>15.78</v>
      </c>
      <c r="D1193" s="231"/>
      <c r="E1193" s="230"/>
      <c r="F1193" s="230"/>
    </row>
    <row r="1194" spans="1:6" s="229" customFormat="1" ht="15.75" x14ac:dyDescent="0.25">
      <c r="A1194" s="237" t="s">
        <v>922</v>
      </c>
      <c r="B1194" s="236" t="s">
        <v>921</v>
      </c>
      <c r="C1194" s="235">
        <v>15.78</v>
      </c>
      <c r="D1194" s="231"/>
      <c r="E1194" s="230"/>
      <c r="F1194" s="230"/>
    </row>
    <row r="1195" spans="1:6" s="229" customFormat="1" ht="15.75" x14ac:dyDescent="0.25">
      <c r="A1195" s="240" t="s">
        <v>920</v>
      </c>
      <c r="B1195" s="239" t="s">
        <v>919</v>
      </c>
      <c r="C1195" s="238">
        <v>15.78</v>
      </c>
      <c r="D1195" s="231"/>
      <c r="E1195" s="230"/>
      <c r="F1195" s="230"/>
    </row>
    <row r="1196" spans="1:6" s="229" customFormat="1" ht="15.75" x14ac:dyDescent="0.25">
      <c r="A1196" s="237" t="s">
        <v>918</v>
      </c>
      <c r="B1196" s="236" t="s">
        <v>917</v>
      </c>
      <c r="C1196" s="235">
        <v>15.78</v>
      </c>
      <c r="D1196" s="231"/>
      <c r="E1196" s="230"/>
      <c r="F1196" s="230"/>
    </row>
    <row r="1197" spans="1:6" s="229" customFormat="1" ht="15.75" x14ac:dyDescent="0.25">
      <c r="A1197" s="240" t="s">
        <v>916</v>
      </c>
      <c r="B1197" s="239" t="s">
        <v>915</v>
      </c>
      <c r="C1197" s="238">
        <v>15.78</v>
      </c>
      <c r="D1197" s="231"/>
      <c r="E1197" s="230"/>
      <c r="F1197" s="230"/>
    </row>
    <row r="1198" spans="1:6" s="229" customFormat="1" ht="15.75" x14ac:dyDescent="0.25">
      <c r="A1198" s="237" t="s">
        <v>914</v>
      </c>
      <c r="B1198" s="236" t="s">
        <v>913</v>
      </c>
      <c r="C1198" s="235">
        <v>15.78</v>
      </c>
      <c r="D1198" s="231"/>
      <c r="E1198" s="230"/>
      <c r="F1198" s="230"/>
    </row>
    <row r="1199" spans="1:6" s="229" customFormat="1" ht="15.75" x14ac:dyDescent="0.25">
      <c r="A1199" s="240" t="s">
        <v>912</v>
      </c>
      <c r="B1199" s="239" t="s">
        <v>911</v>
      </c>
      <c r="C1199" s="238">
        <v>15.78</v>
      </c>
      <c r="D1199" s="231"/>
      <c r="E1199" s="230"/>
      <c r="F1199" s="230"/>
    </row>
    <row r="1200" spans="1:6" s="229" customFormat="1" ht="15.75" x14ac:dyDescent="0.25">
      <c r="A1200" s="237" t="s">
        <v>910</v>
      </c>
      <c r="B1200" s="236" t="s">
        <v>909</v>
      </c>
      <c r="C1200" s="235">
        <v>15.78</v>
      </c>
      <c r="D1200" s="231"/>
      <c r="E1200" s="230"/>
      <c r="F1200" s="230"/>
    </row>
    <row r="1201" spans="1:6" s="229" customFormat="1" ht="15.75" x14ac:dyDescent="0.25">
      <c r="A1201" s="240" t="s">
        <v>908</v>
      </c>
      <c r="B1201" s="239" t="s">
        <v>907</v>
      </c>
      <c r="C1201" s="238">
        <v>15.78</v>
      </c>
      <c r="D1201" s="231"/>
      <c r="E1201" s="230"/>
      <c r="F1201" s="230"/>
    </row>
    <row r="1202" spans="1:6" s="229" customFormat="1" ht="15.75" x14ac:dyDescent="0.25">
      <c r="A1202" s="237" t="s">
        <v>906</v>
      </c>
      <c r="B1202" s="236" t="s">
        <v>905</v>
      </c>
      <c r="C1202" s="235">
        <v>15.78</v>
      </c>
      <c r="D1202" s="231"/>
      <c r="E1202" s="230"/>
      <c r="F1202" s="230"/>
    </row>
  </sheetData>
  <mergeCells count="10">
    <mergeCell ref="D510:D512"/>
    <mergeCell ref="D515:D516"/>
    <mergeCell ref="D522:D523"/>
    <mergeCell ref="D525:D526"/>
    <mergeCell ref="D483:D484"/>
    <mergeCell ref="D488:D490"/>
    <mergeCell ref="D493:D494"/>
    <mergeCell ref="D495:D496"/>
    <mergeCell ref="D501:D503"/>
    <mergeCell ref="D506:D507"/>
  </mergeCells>
  <pageMargins left="0" right="0" top="0" bottom="0" header="0" footer="0"/>
  <pageSetup paperSize="9" scale="70" fitToWidth="0" fitToHeight="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view="pageLayout" zoomScaleNormal="100" workbookViewId="0">
      <selection activeCell="E70" sqref="E70"/>
    </sheetView>
  </sheetViews>
  <sheetFormatPr defaultRowHeight="14.25" x14ac:dyDescent="0.2"/>
  <cols>
    <col min="1" max="1" width="3.85546875" style="3" customWidth="1"/>
    <col min="2" max="2" width="21" style="3" customWidth="1"/>
    <col min="3" max="3" width="75.140625" style="3" customWidth="1"/>
    <col min="4" max="4" width="12.28515625" style="3" customWidth="1"/>
    <col min="5" max="5" width="17.140625" style="3" customWidth="1"/>
    <col min="6" max="16384" width="9.140625" style="3"/>
  </cols>
  <sheetData>
    <row r="1" spans="1:9" ht="24" thickBot="1" x14ac:dyDescent="0.25">
      <c r="A1" s="228" t="s">
        <v>904</v>
      </c>
      <c r="B1" s="227"/>
      <c r="C1" s="227"/>
      <c r="D1" s="227"/>
      <c r="E1" s="226"/>
      <c r="F1" s="225"/>
      <c r="G1" s="225"/>
      <c r="H1" s="132"/>
      <c r="I1" s="132"/>
    </row>
    <row r="2" spans="1:9" ht="16.5" thickBot="1" x14ac:dyDescent="0.25">
      <c r="A2" s="224" t="s">
        <v>903</v>
      </c>
      <c r="B2" s="223" t="s">
        <v>684</v>
      </c>
      <c r="C2" s="222" t="s">
        <v>902</v>
      </c>
      <c r="D2" s="222" t="s">
        <v>901</v>
      </c>
      <c r="E2" s="221" t="s">
        <v>900</v>
      </c>
      <c r="F2" s="132"/>
      <c r="G2" s="132"/>
      <c r="H2" s="132"/>
      <c r="I2" s="132"/>
    </row>
    <row r="3" spans="1:9" ht="16.5" thickBot="1" x14ac:dyDescent="0.25">
      <c r="A3" s="207" t="s">
        <v>899</v>
      </c>
      <c r="B3" s="207"/>
      <c r="C3" s="207"/>
      <c r="D3" s="207"/>
      <c r="E3" s="207"/>
      <c r="F3" s="132"/>
      <c r="G3" s="132"/>
      <c r="H3" s="132"/>
      <c r="I3" s="132"/>
    </row>
    <row r="4" spans="1:9" ht="15.75" x14ac:dyDescent="0.2">
      <c r="A4" s="220">
        <v>1</v>
      </c>
      <c r="B4" s="219"/>
      <c r="C4" s="215" t="s">
        <v>898</v>
      </c>
      <c r="D4" s="218">
        <v>100</v>
      </c>
      <c r="E4" s="150">
        <v>7.2</v>
      </c>
      <c r="F4" s="209"/>
      <c r="G4" s="209"/>
      <c r="H4" s="209"/>
      <c r="I4" s="209"/>
    </row>
    <row r="5" spans="1:9" ht="15.75" x14ac:dyDescent="0.2">
      <c r="A5" s="217">
        <v>2</v>
      </c>
      <c r="B5" s="216"/>
      <c r="C5" s="215" t="s">
        <v>897</v>
      </c>
      <c r="D5" s="214">
        <v>70</v>
      </c>
      <c r="E5" s="150">
        <v>12.2</v>
      </c>
      <c r="F5" s="209"/>
      <c r="G5" s="209"/>
      <c r="H5" s="209"/>
      <c r="I5" s="209"/>
    </row>
    <row r="6" spans="1:9" ht="15.75" x14ac:dyDescent="0.2">
      <c r="A6" s="217">
        <v>3</v>
      </c>
      <c r="B6" s="216"/>
      <c r="C6" s="215" t="s">
        <v>896</v>
      </c>
      <c r="D6" s="214">
        <v>18</v>
      </c>
      <c r="E6" s="150">
        <v>13.6</v>
      </c>
      <c r="F6" s="209"/>
      <c r="G6" s="209"/>
      <c r="H6" s="209"/>
      <c r="I6" s="209"/>
    </row>
    <row r="7" spans="1:9" ht="15.75" x14ac:dyDescent="0.2">
      <c r="A7" s="217">
        <v>4</v>
      </c>
      <c r="B7" s="216"/>
      <c r="C7" s="215" t="s">
        <v>895</v>
      </c>
      <c r="D7" s="214">
        <v>20</v>
      </c>
      <c r="E7" s="150">
        <v>16.25</v>
      </c>
      <c r="F7" s="209"/>
      <c r="G7" s="209"/>
      <c r="H7" s="209"/>
      <c r="I7" s="209"/>
    </row>
    <row r="8" spans="1:9" ht="16.5" thickBot="1" x14ac:dyDescent="0.25">
      <c r="A8" s="213">
        <v>5</v>
      </c>
      <c r="B8" s="212"/>
      <c r="C8" s="211" t="s">
        <v>894</v>
      </c>
      <c r="D8" s="210">
        <v>12</v>
      </c>
      <c r="E8" s="150">
        <v>23.6</v>
      </c>
      <c r="F8" s="209"/>
      <c r="G8" s="209"/>
      <c r="H8" s="209"/>
      <c r="I8" s="209"/>
    </row>
    <row r="9" spans="1:9" ht="16.5" thickBot="1" x14ac:dyDescent="0.25">
      <c r="A9" s="208" t="s">
        <v>893</v>
      </c>
      <c r="B9" s="207"/>
      <c r="C9" s="207"/>
      <c r="D9" s="207"/>
      <c r="E9" s="206"/>
      <c r="F9" s="132"/>
      <c r="G9" s="132"/>
      <c r="H9" s="132"/>
      <c r="I9" s="132"/>
    </row>
    <row r="10" spans="1:9" ht="15.75" x14ac:dyDescent="0.2">
      <c r="A10" s="205">
        <v>1</v>
      </c>
      <c r="B10" s="200" t="s">
        <v>892</v>
      </c>
      <c r="C10" s="204" t="s">
        <v>891</v>
      </c>
      <c r="D10" s="195">
        <v>50</v>
      </c>
      <c r="E10" s="201">
        <v>8.25</v>
      </c>
      <c r="F10" s="132"/>
      <c r="G10" s="132"/>
      <c r="H10" s="132"/>
      <c r="I10" s="132"/>
    </row>
    <row r="11" spans="1:9" ht="16.5" thickBot="1" x14ac:dyDescent="0.25">
      <c r="A11" s="169">
        <v>2</v>
      </c>
      <c r="B11" s="200"/>
      <c r="C11" s="199" t="s">
        <v>890</v>
      </c>
      <c r="D11" s="198">
        <v>50</v>
      </c>
      <c r="E11" s="197">
        <v>22.15</v>
      </c>
      <c r="F11" s="132"/>
      <c r="G11" s="132"/>
      <c r="H11" s="132"/>
      <c r="I11" s="132"/>
    </row>
    <row r="12" spans="1:9" ht="16.5" customHeight="1" x14ac:dyDescent="0.2">
      <c r="A12" s="169">
        <v>3</v>
      </c>
      <c r="B12" s="200"/>
      <c r="C12" s="203" t="s">
        <v>889</v>
      </c>
      <c r="D12" s="202">
        <v>50</v>
      </c>
      <c r="E12" s="201">
        <v>8.25</v>
      </c>
      <c r="F12" s="132"/>
      <c r="G12" s="132"/>
      <c r="H12" s="132"/>
      <c r="I12" s="132"/>
    </row>
    <row r="13" spans="1:9" ht="16.5" thickBot="1" x14ac:dyDescent="0.25">
      <c r="A13" s="169">
        <v>4</v>
      </c>
      <c r="B13" s="200"/>
      <c r="C13" s="199" t="s">
        <v>888</v>
      </c>
      <c r="D13" s="198">
        <v>50</v>
      </c>
      <c r="E13" s="197">
        <v>22.15</v>
      </c>
      <c r="F13" s="132"/>
      <c r="G13" s="132"/>
      <c r="H13" s="132"/>
      <c r="I13" s="132"/>
    </row>
    <row r="14" spans="1:9" ht="15.75" x14ac:dyDescent="0.2">
      <c r="A14" s="169">
        <v>5</v>
      </c>
      <c r="B14" s="192" t="s">
        <v>887</v>
      </c>
      <c r="C14" s="196" t="s">
        <v>886</v>
      </c>
      <c r="D14" s="195">
        <v>50</v>
      </c>
      <c r="E14" s="194">
        <v>13.5</v>
      </c>
      <c r="F14" s="132"/>
      <c r="G14" s="132"/>
      <c r="H14" s="132"/>
      <c r="I14" s="132"/>
    </row>
    <row r="15" spans="1:9" ht="15.75" x14ac:dyDescent="0.2">
      <c r="A15" s="169">
        <v>6</v>
      </c>
      <c r="B15" s="192"/>
      <c r="C15" s="193" t="s">
        <v>885</v>
      </c>
      <c r="D15" s="189">
        <v>50</v>
      </c>
      <c r="E15" s="165">
        <v>15</v>
      </c>
      <c r="F15" s="132"/>
      <c r="G15" s="132"/>
      <c r="H15" s="132"/>
      <c r="I15" s="132"/>
    </row>
    <row r="16" spans="1:9" ht="15.75" x14ac:dyDescent="0.2">
      <c r="A16" s="169">
        <v>7</v>
      </c>
      <c r="B16" s="192"/>
      <c r="C16" s="190" t="s">
        <v>884</v>
      </c>
      <c r="D16" s="189">
        <v>50</v>
      </c>
      <c r="E16" s="165">
        <v>17.649999999999999</v>
      </c>
      <c r="F16" s="132"/>
      <c r="G16" s="132"/>
      <c r="H16" s="132"/>
      <c r="I16" s="132"/>
    </row>
    <row r="17" spans="1:9" ht="15.75" x14ac:dyDescent="0.2">
      <c r="A17" s="169">
        <v>8</v>
      </c>
      <c r="B17" s="191"/>
      <c r="C17" s="190" t="s">
        <v>883</v>
      </c>
      <c r="D17" s="189">
        <v>60</v>
      </c>
      <c r="E17" s="165">
        <v>4.5</v>
      </c>
      <c r="F17" s="132"/>
      <c r="G17" s="132"/>
      <c r="H17" s="132"/>
      <c r="I17" s="132"/>
    </row>
    <row r="18" spans="1:9" ht="15.75" x14ac:dyDescent="0.2">
      <c r="A18" s="187" t="s">
        <v>882</v>
      </c>
      <c r="B18" s="188"/>
      <c r="C18" s="187"/>
      <c r="D18" s="187"/>
      <c r="E18" s="187"/>
      <c r="F18" s="132"/>
      <c r="G18" s="132"/>
      <c r="H18" s="132"/>
      <c r="I18" s="132"/>
    </row>
    <row r="19" spans="1:9" ht="15.75" x14ac:dyDescent="0.2">
      <c r="A19" s="186">
        <v>1</v>
      </c>
      <c r="B19" s="185"/>
      <c r="C19" s="179" t="s">
        <v>881</v>
      </c>
      <c r="D19" s="184">
        <v>100</v>
      </c>
      <c r="E19" s="184">
        <v>1.83</v>
      </c>
      <c r="F19" s="132"/>
      <c r="G19" s="132"/>
      <c r="H19" s="132"/>
      <c r="I19" s="132"/>
    </row>
    <row r="20" spans="1:9" ht="15.75" x14ac:dyDescent="0.2">
      <c r="A20" s="183">
        <v>2</v>
      </c>
      <c r="B20" s="175"/>
      <c r="C20" s="179" t="s">
        <v>880</v>
      </c>
      <c r="D20" s="182">
        <v>100</v>
      </c>
      <c r="E20" s="181">
        <v>2.0299999999999998</v>
      </c>
      <c r="F20" s="132"/>
      <c r="G20" s="132"/>
      <c r="H20" s="132"/>
      <c r="I20" s="132"/>
    </row>
    <row r="21" spans="1:9" ht="15.75" x14ac:dyDescent="0.2">
      <c r="A21" s="180">
        <v>3</v>
      </c>
      <c r="B21" s="175"/>
      <c r="C21" s="179" t="s">
        <v>879</v>
      </c>
      <c r="D21" s="178">
        <v>100</v>
      </c>
      <c r="E21" s="177">
        <v>2.2200000000000002</v>
      </c>
      <c r="F21" s="132"/>
      <c r="G21" s="132"/>
      <c r="H21" s="132"/>
      <c r="I21" s="132"/>
    </row>
    <row r="22" spans="1:9" ht="15.75" x14ac:dyDescent="0.2">
      <c r="A22" s="176">
        <v>4</v>
      </c>
      <c r="B22" s="175"/>
      <c r="C22" s="173" t="s">
        <v>878</v>
      </c>
      <c r="D22" s="166">
        <v>100</v>
      </c>
      <c r="E22" s="165">
        <v>3.24</v>
      </c>
      <c r="F22" s="132"/>
      <c r="G22" s="132"/>
      <c r="H22" s="132"/>
      <c r="I22" s="132"/>
    </row>
    <row r="23" spans="1:9" ht="15.75" x14ac:dyDescent="0.2">
      <c r="A23" s="176">
        <v>5</v>
      </c>
      <c r="B23" s="175"/>
      <c r="C23" s="173" t="s">
        <v>877</v>
      </c>
      <c r="D23" s="166">
        <v>100</v>
      </c>
      <c r="E23" s="165">
        <v>2.7</v>
      </c>
      <c r="F23" s="132"/>
      <c r="G23" s="132"/>
      <c r="H23" s="132"/>
      <c r="I23" s="132"/>
    </row>
    <row r="24" spans="1:9" ht="15.75" x14ac:dyDescent="0.2">
      <c r="A24" s="169">
        <v>6</v>
      </c>
      <c r="B24" s="174"/>
      <c r="C24" s="173" t="s">
        <v>876</v>
      </c>
      <c r="D24" s="166">
        <v>100</v>
      </c>
      <c r="E24" s="165">
        <v>3.84</v>
      </c>
      <c r="F24" s="132"/>
      <c r="G24" s="132"/>
      <c r="H24" s="132"/>
      <c r="I24" s="132"/>
    </row>
    <row r="25" spans="1:9" ht="15.75" x14ac:dyDescent="0.2">
      <c r="A25" s="169">
        <v>7</v>
      </c>
      <c r="B25" s="174"/>
      <c r="C25" s="173" t="s">
        <v>875</v>
      </c>
      <c r="D25" s="166">
        <v>100</v>
      </c>
      <c r="E25" s="165">
        <v>3.2</v>
      </c>
      <c r="F25" s="132"/>
      <c r="G25" s="132"/>
      <c r="H25" s="132"/>
      <c r="I25" s="132"/>
    </row>
    <row r="26" spans="1:9" ht="15.75" x14ac:dyDescent="0.25">
      <c r="A26" s="169">
        <v>8</v>
      </c>
      <c r="B26" s="170"/>
      <c r="C26" s="172" t="s">
        <v>874</v>
      </c>
      <c r="D26" s="166">
        <v>100</v>
      </c>
      <c r="E26" s="165">
        <v>7.35</v>
      </c>
      <c r="F26" s="132"/>
      <c r="G26" s="132"/>
      <c r="H26" s="132"/>
      <c r="I26" s="132"/>
    </row>
    <row r="27" spans="1:9" ht="15.75" x14ac:dyDescent="0.25">
      <c r="A27" s="169">
        <v>9</v>
      </c>
      <c r="B27" s="170"/>
      <c r="C27" s="172" t="s">
        <v>873</v>
      </c>
      <c r="D27" s="166">
        <v>100</v>
      </c>
      <c r="E27" s="165">
        <v>10.199999999999999</v>
      </c>
      <c r="F27" s="132"/>
      <c r="G27" s="132"/>
      <c r="H27" s="132"/>
      <c r="I27" s="132"/>
    </row>
    <row r="28" spans="1:9" ht="15.75" x14ac:dyDescent="0.2">
      <c r="A28" s="169">
        <v>10</v>
      </c>
      <c r="B28" s="171"/>
      <c r="C28" s="167" t="s">
        <v>872</v>
      </c>
      <c r="D28" s="166">
        <v>25</v>
      </c>
      <c r="E28" s="165">
        <v>5.76</v>
      </c>
      <c r="F28" s="132"/>
      <c r="G28" s="132"/>
      <c r="H28" s="132"/>
      <c r="I28" s="132"/>
    </row>
    <row r="29" spans="1:9" ht="15.75" x14ac:dyDescent="0.2">
      <c r="A29" s="169">
        <v>11</v>
      </c>
      <c r="B29" s="170"/>
      <c r="C29" s="167" t="s">
        <v>871</v>
      </c>
      <c r="D29" s="166">
        <v>25</v>
      </c>
      <c r="E29" s="165">
        <v>6.44</v>
      </c>
      <c r="F29" s="132"/>
      <c r="G29" s="132"/>
      <c r="H29" s="132"/>
      <c r="I29" s="132"/>
    </row>
    <row r="30" spans="1:9" ht="15.75" x14ac:dyDescent="0.2">
      <c r="A30" s="169">
        <v>12</v>
      </c>
      <c r="B30" s="170"/>
      <c r="C30" s="167" t="s">
        <v>870</v>
      </c>
      <c r="D30" s="166">
        <v>25</v>
      </c>
      <c r="E30" s="165">
        <v>6.27</v>
      </c>
      <c r="F30" s="132"/>
      <c r="G30" s="132"/>
      <c r="H30" s="132"/>
      <c r="I30" s="132"/>
    </row>
    <row r="31" spans="1:9" ht="15.75" x14ac:dyDescent="0.2">
      <c r="A31" s="169">
        <v>13</v>
      </c>
      <c r="B31" s="170"/>
      <c r="C31" s="167" t="s">
        <v>869</v>
      </c>
      <c r="D31" s="166">
        <v>25</v>
      </c>
      <c r="E31" s="165">
        <v>6.98</v>
      </c>
      <c r="F31" s="132"/>
      <c r="G31" s="132"/>
      <c r="H31" s="132"/>
      <c r="I31" s="132"/>
    </row>
    <row r="32" spans="1:9" ht="15.75" x14ac:dyDescent="0.2">
      <c r="A32" s="169">
        <v>14</v>
      </c>
      <c r="B32" s="170"/>
      <c r="C32" s="167" t="s">
        <v>868</v>
      </c>
      <c r="D32" s="166">
        <v>15</v>
      </c>
      <c r="E32" s="165">
        <v>19.95</v>
      </c>
      <c r="F32" s="132"/>
      <c r="G32" s="132"/>
      <c r="H32" s="132"/>
      <c r="I32" s="132"/>
    </row>
    <row r="33" spans="1:9" ht="15.75" x14ac:dyDescent="0.2">
      <c r="A33" s="169">
        <v>15</v>
      </c>
      <c r="B33" s="170"/>
      <c r="C33" s="167" t="s">
        <v>867</v>
      </c>
      <c r="D33" s="166">
        <v>15</v>
      </c>
      <c r="E33" s="165">
        <v>20.68</v>
      </c>
      <c r="F33" s="132"/>
      <c r="G33" s="132"/>
      <c r="H33" s="132"/>
      <c r="I33" s="132"/>
    </row>
    <row r="34" spans="1:9" ht="15.75" x14ac:dyDescent="0.2">
      <c r="A34" s="169">
        <v>16</v>
      </c>
      <c r="B34" s="170"/>
      <c r="C34" s="167" t="s">
        <v>866</v>
      </c>
      <c r="D34" s="166">
        <v>10</v>
      </c>
      <c r="E34" s="165">
        <v>27.29</v>
      </c>
      <c r="F34" s="132"/>
      <c r="G34" s="132"/>
      <c r="H34" s="132"/>
      <c r="I34" s="132"/>
    </row>
    <row r="35" spans="1:9" ht="15.75" x14ac:dyDescent="0.2">
      <c r="A35" s="169">
        <v>17</v>
      </c>
      <c r="B35" s="170"/>
      <c r="C35" s="167" t="s">
        <v>865</v>
      </c>
      <c r="D35" s="166">
        <v>10</v>
      </c>
      <c r="E35" s="165">
        <v>28.55</v>
      </c>
      <c r="F35" s="132"/>
      <c r="G35" s="132"/>
      <c r="H35" s="132"/>
      <c r="I35" s="132"/>
    </row>
    <row r="36" spans="1:9" ht="15.75" x14ac:dyDescent="0.2">
      <c r="A36" s="169">
        <v>18</v>
      </c>
      <c r="B36" s="170"/>
      <c r="C36" s="167" t="s">
        <v>864</v>
      </c>
      <c r="D36" s="166">
        <v>6</v>
      </c>
      <c r="E36" s="165">
        <v>39.56</v>
      </c>
      <c r="F36" s="132"/>
      <c r="G36" s="132"/>
      <c r="H36" s="132"/>
      <c r="I36" s="132"/>
    </row>
    <row r="37" spans="1:9" ht="15.75" x14ac:dyDescent="0.2">
      <c r="A37" s="169">
        <v>19</v>
      </c>
      <c r="B37" s="168"/>
      <c r="C37" s="167" t="s">
        <v>863</v>
      </c>
      <c r="D37" s="166">
        <v>6</v>
      </c>
      <c r="E37" s="165">
        <v>40.75</v>
      </c>
      <c r="F37" s="132"/>
      <c r="G37" s="132"/>
      <c r="H37" s="132"/>
      <c r="I37" s="132"/>
    </row>
    <row r="38" spans="1:9" ht="15.75" x14ac:dyDescent="0.2">
      <c r="A38" s="164" t="s">
        <v>862</v>
      </c>
      <c r="B38" s="164"/>
      <c r="C38" s="164"/>
      <c r="D38" s="164"/>
      <c r="E38" s="164"/>
      <c r="F38" s="132"/>
      <c r="G38" s="132"/>
      <c r="H38" s="132"/>
      <c r="I38" s="132"/>
    </row>
    <row r="39" spans="1:9" ht="15.75" x14ac:dyDescent="0.2">
      <c r="A39" s="154">
        <v>1</v>
      </c>
      <c r="B39" s="163"/>
      <c r="C39" s="152" t="s">
        <v>861</v>
      </c>
      <c r="D39" s="151">
        <v>100</v>
      </c>
      <c r="E39" s="150">
        <v>0.62</v>
      </c>
      <c r="F39" s="132"/>
      <c r="G39" s="132"/>
      <c r="H39" s="132"/>
      <c r="I39" s="132"/>
    </row>
    <row r="40" spans="1:9" ht="15.75" x14ac:dyDescent="0.2">
      <c r="A40" s="154">
        <v>2</v>
      </c>
      <c r="B40" s="158"/>
      <c r="C40" s="152" t="s">
        <v>860</v>
      </c>
      <c r="D40" s="151">
        <v>100</v>
      </c>
      <c r="E40" s="150">
        <v>0.68</v>
      </c>
      <c r="F40" s="132"/>
      <c r="G40" s="132"/>
      <c r="H40" s="132"/>
      <c r="I40" s="132"/>
    </row>
    <row r="41" spans="1:9" ht="15.75" x14ac:dyDescent="0.2">
      <c r="A41" s="154">
        <v>3</v>
      </c>
      <c r="B41" s="158"/>
      <c r="C41" s="152" t="s">
        <v>859</v>
      </c>
      <c r="D41" s="151">
        <v>100</v>
      </c>
      <c r="E41" s="150">
        <v>1.1299999999999999</v>
      </c>
      <c r="F41" s="132"/>
      <c r="G41" s="162"/>
      <c r="H41" s="162"/>
      <c r="I41" s="162"/>
    </row>
    <row r="42" spans="1:9" ht="16.5" thickBot="1" x14ac:dyDescent="0.25">
      <c r="A42" s="154">
        <v>4</v>
      </c>
      <c r="B42" s="158"/>
      <c r="C42" s="152" t="s">
        <v>858</v>
      </c>
      <c r="D42" s="151">
        <v>100</v>
      </c>
      <c r="E42" s="150">
        <v>2.25</v>
      </c>
      <c r="F42" s="132"/>
      <c r="G42" s="162"/>
      <c r="H42" s="162"/>
      <c r="I42" s="162"/>
    </row>
    <row r="43" spans="1:9" ht="15.75" x14ac:dyDescent="0.2">
      <c r="A43" s="154">
        <v>7</v>
      </c>
      <c r="B43" s="158"/>
      <c r="C43" s="161" t="s">
        <v>857</v>
      </c>
      <c r="D43" s="160">
        <v>100</v>
      </c>
      <c r="E43" s="159">
        <v>2.34</v>
      </c>
      <c r="F43" s="132"/>
      <c r="G43" s="132"/>
      <c r="H43" s="132"/>
      <c r="I43" s="132"/>
    </row>
    <row r="44" spans="1:9" ht="15.75" x14ac:dyDescent="0.2">
      <c r="A44" s="154">
        <v>8</v>
      </c>
      <c r="B44" s="158"/>
      <c r="C44" s="157" t="s">
        <v>856</v>
      </c>
      <c r="D44" s="151">
        <v>100</v>
      </c>
      <c r="E44" s="150">
        <v>2.0099999999999998</v>
      </c>
      <c r="F44" s="132"/>
      <c r="G44" s="132"/>
      <c r="H44" s="132"/>
      <c r="I44" s="132"/>
    </row>
    <row r="45" spans="1:9" ht="15.75" x14ac:dyDescent="0.2">
      <c r="A45" s="154">
        <v>9</v>
      </c>
      <c r="B45" s="158"/>
      <c r="C45" s="157" t="s">
        <v>855</v>
      </c>
      <c r="D45" s="151">
        <v>100</v>
      </c>
      <c r="E45" s="150">
        <v>2.2400000000000002</v>
      </c>
      <c r="F45" s="132"/>
      <c r="G45" s="132"/>
      <c r="H45" s="132"/>
      <c r="I45" s="132"/>
    </row>
    <row r="46" spans="1:9" ht="15.75" x14ac:dyDescent="0.2">
      <c r="A46" s="154">
        <v>10</v>
      </c>
      <c r="B46" s="158"/>
      <c r="C46" s="157" t="s">
        <v>854</v>
      </c>
      <c r="D46" s="151">
        <v>100</v>
      </c>
      <c r="E46" s="150">
        <v>1.94</v>
      </c>
      <c r="F46" s="132"/>
      <c r="G46" s="132"/>
      <c r="H46" s="132"/>
      <c r="I46" s="132"/>
    </row>
    <row r="47" spans="1:9" ht="15.75" x14ac:dyDescent="0.2">
      <c r="A47" s="156" t="s">
        <v>853</v>
      </c>
      <c r="B47" s="156"/>
      <c r="C47" s="156"/>
      <c r="D47" s="156"/>
      <c r="E47" s="156"/>
      <c r="F47" s="132"/>
      <c r="G47" s="132"/>
      <c r="H47" s="132"/>
      <c r="I47" s="132"/>
    </row>
    <row r="48" spans="1:9" ht="15.75" x14ac:dyDescent="0.2">
      <c r="A48" s="154">
        <v>1</v>
      </c>
      <c r="B48" s="155"/>
      <c r="C48" s="152" t="s">
        <v>852</v>
      </c>
      <c r="D48" s="151">
        <v>20</v>
      </c>
      <c r="E48" s="150">
        <v>52.5</v>
      </c>
      <c r="F48" s="132"/>
      <c r="G48" s="132"/>
      <c r="H48" s="132"/>
      <c r="I48" s="132"/>
    </row>
    <row r="49" spans="1:9" ht="15.75" x14ac:dyDescent="0.2">
      <c r="A49" s="154">
        <v>2</v>
      </c>
      <c r="B49" s="153"/>
      <c r="C49" s="152" t="s">
        <v>851</v>
      </c>
      <c r="D49" s="151">
        <v>20</v>
      </c>
      <c r="E49" s="150">
        <v>118.75</v>
      </c>
      <c r="F49" s="132"/>
      <c r="G49" s="132"/>
      <c r="H49" s="132"/>
      <c r="I49" s="132"/>
    </row>
    <row r="50" spans="1:9" ht="15.75" thickBot="1" x14ac:dyDescent="0.25">
      <c r="A50" s="149"/>
      <c r="B50" s="148"/>
      <c r="C50" s="147"/>
      <c r="D50" s="146"/>
      <c r="E50" s="145"/>
      <c r="F50" s="132"/>
      <c r="G50" s="132"/>
      <c r="H50" s="132"/>
      <c r="I50" s="132"/>
    </row>
    <row r="51" spans="1:9" ht="15.75" x14ac:dyDescent="0.2">
      <c r="A51" s="144" t="s">
        <v>850</v>
      </c>
      <c r="B51" s="143"/>
      <c r="C51" s="143"/>
      <c r="D51" s="142"/>
      <c r="E51" s="141" t="s">
        <v>849</v>
      </c>
      <c r="F51" s="132"/>
      <c r="G51" s="132"/>
      <c r="H51" s="132"/>
      <c r="I51" s="132"/>
    </row>
    <row r="52" spans="1:9" ht="14.25" customHeight="1" x14ac:dyDescent="0.2">
      <c r="A52" s="140" t="s">
        <v>848</v>
      </c>
      <c r="B52" s="139"/>
      <c r="C52" s="139"/>
      <c r="D52" s="138"/>
      <c r="E52" s="137">
        <v>0.5</v>
      </c>
      <c r="F52" s="132"/>
      <c r="G52" s="132"/>
      <c r="H52" s="132"/>
      <c r="I52" s="132"/>
    </row>
    <row r="53" spans="1:9" ht="14.25" customHeight="1" x14ac:dyDescent="0.2">
      <c r="A53" s="136" t="s">
        <v>847</v>
      </c>
      <c r="B53" s="135"/>
      <c r="C53" s="135"/>
      <c r="D53" s="134"/>
      <c r="E53" s="133">
        <v>0.65</v>
      </c>
      <c r="F53" s="132"/>
      <c r="G53" s="132"/>
      <c r="H53" s="132"/>
      <c r="I53" s="132"/>
    </row>
    <row r="54" spans="1:9" ht="14.25" customHeight="1" x14ac:dyDescent="0.2">
      <c r="A54" s="140" t="s">
        <v>846</v>
      </c>
      <c r="B54" s="139"/>
      <c r="C54" s="139"/>
      <c r="D54" s="138"/>
      <c r="E54" s="137">
        <v>0.96</v>
      </c>
      <c r="F54" s="132"/>
      <c r="G54" s="132"/>
      <c r="H54" s="132"/>
      <c r="I54" s="132"/>
    </row>
    <row r="55" spans="1:9" ht="14.25" customHeight="1" x14ac:dyDescent="0.2">
      <c r="A55" s="136" t="s">
        <v>845</v>
      </c>
      <c r="B55" s="135"/>
      <c r="C55" s="135"/>
      <c r="D55" s="134"/>
      <c r="E55" s="133">
        <v>1.49</v>
      </c>
      <c r="F55" s="132"/>
      <c r="G55" s="132"/>
      <c r="H55" s="132"/>
      <c r="I55" s="132"/>
    </row>
    <row r="56" spans="1:9" ht="14.25" customHeight="1" x14ac:dyDescent="0.2">
      <c r="A56" s="140" t="s">
        <v>844</v>
      </c>
      <c r="B56" s="139"/>
      <c r="C56" s="139"/>
      <c r="D56" s="138"/>
      <c r="E56" s="137">
        <v>2.36</v>
      </c>
      <c r="F56" s="132"/>
      <c r="G56" s="132"/>
      <c r="H56" s="132"/>
      <c r="I56" s="132"/>
    </row>
    <row r="57" spans="1:9" ht="14.25" customHeight="1" x14ac:dyDescent="0.2">
      <c r="A57" s="136" t="s">
        <v>843</v>
      </c>
      <c r="B57" s="135"/>
      <c r="C57" s="135"/>
      <c r="D57" s="134"/>
      <c r="E57" s="133">
        <v>2.63</v>
      </c>
      <c r="F57" s="132"/>
      <c r="G57" s="132"/>
      <c r="H57" s="132"/>
      <c r="I57" s="132"/>
    </row>
    <row r="58" spans="1:9" ht="14.25" customHeight="1" x14ac:dyDescent="0.2">
      <c r="A58" s="140" t="s">
        <v>842</v>
      </c>
      <c r="B58" s="139"/>
      <c r="C58" s="139"/>
      <c r="D58" s="138"/>
      <c r="E58" s="137">
        <v>2.8</v>
      </c>
      <c r="F58" s="132"/>
      <c r="G58" s="132"/>
      <c r="H58" s="132"/>
      <c r="I58" s="132"/>
    </row>
    <row r="59" spans="1:9" ht="14.25" customHeight="1" x14ac:dyDescent="0.2">
      <c r="A59" s="136" t="s">
        <v>841</v>
      </c>
      <c r="B59" s="135"/>
      <c r="C59" s="135"/>
      <c r="D59" s="134"/>
      <c r="E59" s="133">
        <v>3.28</v>
      </c>
      <c r="F59" s="132"/>
      <c r="G59" s="132"/>
      <c r="H59" s="132"/>
      <c r="I59" s="132"/>
    </row>
    <row r="60" spans="1:9" ht="14.25" customHeight="1" x14ac:dyDescent="0.2">
      <c r="A60" s="140" t="s">
        <v>840</v>
      </c>
      <c r="B60" s="139"/>
      <c r="C60" s="139"/>
      <c r="D60" s="138"/>
      <c r="E60" s="137">
        <v>5</v>
      </c>
      <c r="F60" s="132"/>
      <c r="G60" s="132"/>
      <c r="H60" s="132"/>
      <c r="I60" s="132"/>
    </row>
    <row r="61" spans="1:9" ht="14.25" customHeight="1" x14ac:dyDescent="0.2">
      <c r="A61" s="136" t="s">
        <v>839</v>
      </c>
      <c r="B61" s="135"/>
      <c r="C61" s="135"/>
      <c r="D61" s="134"/>
      <c r="E61" s="133">
        <v>5.54</v>
      </c>
      <c r="F61" s="132"/>
      <c r="G61" s="132"/>
      <c r="H61" s="132"/>
      <c r="I61" s="132"/>
    </row>
    <row r="62" spans="1:9" ht="14.25" customHeight="1" x14ac:dyDescent="0.2">
      <c r="A62" s="140" t="s">
        <v>838</v>
      </c>
      <c r="B62" s="139"/>
      <c r="C62" s="139"/>
      <c r="D62" s="138"/>
      <c r="E62" s="137">
        <v>10.26</v>
      </c>
      <c r="F62" s="132"/>
      <c r="G62" s="132"/>
      <c r="H62" s="132"/>
      <c r="I62" s="132"/>
    </row>
    <row r="63" spans="1:9" ht="14.25" customHeight="1" x14ac:dyDescent="0.2">
      <c r="A63" s="136" t="s">
        <v>837</v>
      </c>
      <c r="B63" s="135"/>
      <c r="C63" s="135"/>
      <c r="D63" s="134"/>
      <c r="E63" s="133">
        <v>16.600000000000001</v>
      </c>
      <c r="F63" s="132"/>
      <c r="G63" s="132"/>
      <c r="H63" s="132"/>
      <c r="I63" s="132"/>
    </row>
    <row r="64" spans="1:9" ht="15" x14ac:dyDescent="0.2">
      <c r="A64" s="90"/>
      <c r="B64" s="90"/>
      <c r="C64" s="90"/>
      <c r="D64" s="90"/>
      <c r="E64" s="90"/>
      <c r="F64" s="89"/>
      <c r="G64" s="89"/>
      <c r="H64" s="89"/>
      <c r="I64" s="89"/>
    </row>
    <row r="65" spans="1:9" ht="15" x14ac:dyDescent="0.2">
      <c r="A65" s="90"/>
      <c r="B65" s="90"/>
      <c r="C65" s="90"/>
      <c r="D65" s="90"/>
      <c r="E65" s="90"/>
      <c r="F65" s="89"/>
      <c r="G65" s="89"/>
      <c r="H65" s="89"/>
      <c r="I65" s="89"/>
    </row>
    <row r="66" spans="1:9" ht="19.5" customHeight="1" x14ac:dyDescent="0.25">
      <c r="A66" s="129" t="s">
        <v>836</v>
      </c>
      <c r="B66" s="127"/>
      <c r="C66" s="131" t="s">
        <v>835</v>
      </c>
      <c r="D66" s="130" t="s">
        <v>834</v>
      </c>
      <c r="E66" s="90"/>
      <c r="F66" s="89"/>
      <c r="G66" s="89"/>
      <c r="H66" s="89"/>
      <c r="I66" s="89"/>
    </row>
    <row r="67" spans="1:9" ht="15" x14ac:dyDescent="0.2">
      <c r="A67" s="93" t="s">
        <v>833</v>
      </c>
      <c r="B67" s="93"/>
      <c r="C67" s="94" t="s">
        <v>832</v>
      </c>
      <c r="D67" s="91">
        <v>2.3759999999999999</v>
      </c>
      <c r="E67" s="90"/>
      <c r="F67" s="89"/>
      <c r="G67" s="89"/>
      <c r="H67" s="89"/>
      <c r="I67" s="89"/>
    </row>
    <row r="68" spans="1:9" ht="39" customHeight="1" x14ac:dyDescent="0.2">
      <c r="A68" s="93" t="s">
        <v>831</v>
      </c>
      <c r="B68" s="93"/>
      <c r="C68" s="92" t="s">
        <v>830</v>
      </c>
      <c r="D68" s="91">
        <v>2.472</v>
      </c>
      <c r="E68" s="90"/>
      <c r="F68" s="89"/>
      <c r="G68" s="89"/>
      <c r="H68" s="89"/>
      <c r="I68" s="89"/>
    </row>
    <row r="69" spans="1:9" ht="15" x14ac:dyDescent="0.2">
      <c r="A69" s="93" t="s">
        <v>829</v>
      </c>
      <c r="B69" s="93"/>
      <c r="C69" s="94" t="s">
        <v>828</v>
      </c>
      <c r="D69" s="91">
        <v>3.6599999999999997</v>
      </c>
      <c r="E69" s="90"/>
      <c r="F69" s="89"/>
      <c r="G69" s="89"/>
      <c r="H69" s="89"/>
      <c r="I69" s="89"/>
    </row>
    <row r="70" spans="1:9" ht="48" customHeight="1" x14ac:dyDescent="0.2">
      <c r="A70" s="93" t="s">
        <v>827</v>
      </c>
      <c r="B70" s="93"/>
      <c r="C70" s="92" t="s">
        <v>826</v>
      </c>
      <c r="D70" s="91">
        <v>11.087999999999999</v>
      </c>
      <c r="E70" s="90"/>
      <c r="F70" s="89"/>
      <c r="G70" s="89"/>
      <c r="H70" s="89"/>
      <c r="I70" s="89"/>
    </row>
    <row r="71" spans="1:9" ht="48" customHeight="1" x14ac:dyDescent="0.2">
      <c r="A71" s="93" t="s">
        <v>825</v>
      </c>
      <c r="B71" s="93"/>
      <c r="C71" s="92" t="s">
        <v>824</v>
      </c>
      <c r="D71" s="91">
        <v>16.463999999999999</v>
      </c>
      <c r="E71" s="90"/>
      <c r="F71" s="89"/>
      <c r="G71" s="89"/>
      <c r="H71" s="89"/>
      <c r="I71" s="89"/>
    </row>
    <row r="72" spans="1:9" ht="43.5" customHeight="1" x14ac:dyDescent="0.2">
      <c r="A72" s="93" t="s">
        <v>823</v>
      </c>
      <c r="B72" s="93"/>
      <c r="C72" s="92" t="s">
        <v>822</v>
      </c>
      <c r="D72" s="91">
        <v>10.907999999999999</v>
      </c>
      <c r="E72" s="90"/>
      <c r="F72" s="89"/>
      <c r="G72" s="89"/>
      <c r="H72" s="89"/>
      <c r="I72" s="89"/>
    </row>
    <row r="73" spans="1:9" ht="45.75" customHeight="1" x14ac:dyDescent="0.2">
      <c r="A73" s="93" t="s">
        <v>821</v>
      </c>
      <c r="B73" s="93"/>
      <c r="C73" s="94" t="s">
        <v>820</v>
      </c>
      <c r="D73" s="91">
        <v>6.7559999999999993</v>
      </c>
      <c r="E73" s="90"/>
      <c r="F73" s="89"/>
      <c r="G73" s="89"/>
      <c r="H73" s="89"/>
      <c r="I73" s="89"/>
    </row>
    <row r="74" spans="1:9" ht="43.5" customHeight="1" x14ac:dyDescent="0.2">
      <c r="A74" s="93" t="s">
        <v>819</v>
      </c>
      <c r="B74" s="93"/>
      <c r="C74" s="94" t="s">
        <v>818</v>
      </c>
      <c r="D74" s="91">
        <v>4.032</v>
      </c>
      <c r="E74" s="90"/>
      <c r="F74" s="89"/>
      <c r="G74" s="89"/>
      <c r="H74" s="89"/>
      <c r="I74" s="89"/>
    </row>
    <row r="75" spans="1:9" ht="51" customHeight="1" x14ac:dyDescent="0.2">
      <c r="A75" s="93" t="s">
        <v>817</v>
      </c>
      <c r="B75" s="93"/>
      <c r="C75" s="94" t="s">
        <v>816</v>
      </c>
      <c r="D75" s="91">
        <v>20.7</v>
      </c>
      <c r="E75" s="90"/>
      <c r="F75" s="89"/>
      <c r="G75" s="89"/>
      <c r="H75" s="89"/>
      <c r="I75" s="89"/>
    </row>
    <row r="76" spans="1:9" ht="15" x14ac:dyDescent="0.2">
      <c r="A76" s="93" t="s">
        <v>815</v>
      </c>
      <c r="B76" s="93"/>
      <c r="C76" s="94" t="s">
        <v>814</v>
      </c>
      <c r="D76" s="91">
        <v>7.7279999999999998</v>
      </c>
      <c r="E76" s="90"/>
      <c r="F76" s="89"/>
      <c r="G76" s="89"/>
      <c r="H76" s="89"/>
      <c r="I76" s="89"/>
    </row>
    <row r="77" spans="1:9" ht="18" customHeight="1" x14ac:dyDescent="0.2">
      <c r="A77" s="129" t="s">
        <v>813</v>
      </c>
      <c r="B77" s="128"/>
      <c r="C77" s="128"/>
      <c r="D77" s="127"/>
      <c r="E77" s="90"/>
      <c r="F77" s="89"/>
      <c r="G77" s="89"/>
      <c r="H77" s="89"/>
      <c r="I77" s="89"/>
    </row>
    <row r="78" spans="1:9" ht="44.25" customHeight="1" x14ac:dyDescent="0.2">
      <c r="A78" s="93" t="s">
        <v>812</v>
      </c>
      <c r="B78" s="93"/>
      <c r="C78" s="94" t="s">
        <v>811</v>
      </c>
      <c r="D78" s="91">
        <v>7.3439999999999994</v>
      </c>
      <c r="E78" s="90"/>
      <c r="F78" s="89"/>
      <c r="G78" s="89"/>
      <c r="H78" s="89"/>
      <c r="I78" s="89"/>
    </row>
    <row r="79" spans="1:9" ht="41.25" customHeight="1" x14ac:dyDescent="0.2">
      <c r="A79" s="93" t="s">
        <v>810</v>
      </c>
      <c r="B79" s="93"/>
      <c r="C79" s="94" t="s">
        <v>809</v>
      </c>
      <c r="D79" s="91">
        <v>3.8639999999999999</v>
      </c>
      <c r="E79" s="90"/>
      <c r="F79" s="89"/>
      <c r="G79" s="89"/>
      <c r="H79" s="89"/>
      <c r="I79" s="89"/>
    </row>
    <row r="80" spans="1:9" ht="42" customHeight="1" x14ac:dyDescent="0.2">
      <c r="A80" s="93" t="s">
        <v>808</v>
      </c>
      <c r="B80" s="93"/>
      <c r="C80" s="94" t="s">
        <v>807</v>
      </c>
      <c r="D80" s="91">
        <v>16.835999999999999</v>
      </c>
      <c r="E80" s="90"/>
      <c r="F80" s="89"/>
      <c r="G80" s="89"/>
      <c r="H80" s="89"/>
      <c r="I80" s="89"/>
    </row>
    <row r="81" spans="1:9" ht="40.5" customHeight="1" x14ac:dyDescent="0.2">
      <c r="A81" s="93" t="s">
        <v>806</v>
      </c>
      <c r="B81" s="93"/>
      <c r="C81" s="92" t="s">
        <v>805</v>
      </c>
      <c r="D81" s="91">
        <v>22.152000000000001</v>
      </c>
      <c r="E81" s="90"/>
      <c r="F81" s="89"/>
      <c r="G81" s="89"/>
      <c r="H81" s="89"/>
      <c r="I81" s="89"/>
    </row>
    <row r="82" spans="1:9" ht="46.5" customHeight="1" x14ac:dyDescent="0.2">
      <c r="A82" s="93" t="s">
        <v>804</v>
      </c>
      <c r="B82" s="93"/>
      <c r="C82" s="94" t="s">
        <v>803</v>
      </c>
      <c r="D82" s="91">
        <v>14.112</v>
      </c>
      <c r="E82" s="90"/>
      <c r="F82" s="89"/>
      <c r="G82" s="89"/>
      <c r="H82" s="89"/>
      <c r="I82" s="89"/>
    </row>
    <row r="83" spans="1:9" ht="43.5" customHeight="1" x14ac:dyDescent="0.2">
      <c r="A83" s="93" t="s">
        <v>802</v>
      </c>
      <c r="B83" s="93"/>
      <c r="C83" s="94" t="s">
        <v>801</v>
      </c>
      <c r="D83" s="91">
        <v>13.116</v>
      </c>
      <c r="E83" s="90"/>
      <c r="F83" s="89"/>
      <c r="G83" s="89"/>
      <c r="H83" s="89"/>
      <c r="I83" s="89"/>
    </row>
    <row r="84" spans="1:9" ht="42" customHeight="1" x14ac:dyDescent="0.2">
      <c r="A84" s="93" t="s">
        <v>800</v>
      </c>
      <c r="B84" s="93"/>
      <c r="C84" s="94" t="s">
        <v>799</v>
      </c>
      <c r="D84" s="91">
        <v>9.6959999999999997</v>
      </c>
      <c r="E84" s="90"/>
      <c r="F84" s="89"/>
      <c r="G84" s="89"/>
      <c r="H84" s="89"/>
      <c r="I84" s="89"/>
    </row>
    <row r="85" spans="1:9" ht="15" x14ac:dyDescent="0.2">
      <c r="A85" s="93" t="s">
        <v>798</v>
      </c>
      <c r="B85" s="93"/>
      <c r="C85" s="94" t="s">
        <v>797</v>
      </c>
      <c r="D85" s="91">
        <v>13.176</v>
      </c>
      <c r="E85" s="90"/>
      <c r="F85" s="89"/>
      <c r="G85" s="89"/>
      <c r="H85" s="89"/>
      <c r="I85" s="89"/>
    </row>
    <row r="86" spans="1:9" ht="45" customHeight="1" x14ac:dyDescent="0.2">
      <c r="A86" s="93" t="s">
        <v>796</v>
      </c>
      <c r="B86" s="93"/>
      <c r="C86" s="94" t="s">
        <v>795</v>
      </c>
      <c r="D86" s="91">
        <v>25.475999999999999</v>
      </c>
      <c r="E86" s="90"/>
      <c r="F86" s="89"/>
      <c r="G86" s="89"/>
      <c r="H86" s="89"/>
      <c r="I86" s="89"/>
    </row>
    <row r="87" spans="1:9" ht="15.75" x14ac:dyDescent="0.2">
      <c r="A87" s="129" t="s">
        <v>794</v>
      </c>
      <c r="B87" s="128"/>
      <c r="C87" s="128"/>
      <c r="D87" s="127"/>
      <c r="E87" s="90"/>
      <c r="F87" s="89"/>
      <c r="G87" s="89"/>
      <c r="H87" s="89"/>
      <c r="I87" s="89"/>
    </row>
    <row r="88" spans="1:9" ht="45" customHeight="1" x14ac:dyDescent="0.2">
      <c r="A88" s="93" t="s">
        <v>793</v>
      </c>
      <c r="B88" s="93"/>
      <c r="C88" s="94" t="s">
        <v>792</v>
      </c>
      <c r="D88" s="126">
        <v>0.94</v>
      </c>
      <c r="E88" s="90"/>
      <c r="F88" s="89"/>
      <c r="G88" s="89"/>
      <c r="H88" s="89"/>
      <c r="I88" s="89"/>
    </row>
    <row r="89" spans="1:9" ht="43.5" customHeight="1" x14ac:dyDescent="0.2">
      <c r="A89" s="93" t="s">
        <v>791</v>
      </c>
      <c r="B89" s="93"/>
      <c r="C89" s="94" t="s">
        <v>790</v>
      </c>
      <c r="D89" s="126">
        <v>1.74</v>
      </c>
      <c r="E89" s="90"/>
      <c r="F89" s="89"/>
      <c r="G89" s="89"/>
      <c r="H89" s="89"/>
      <c r="I89" s="89"/>
    </row>
    <row r="90" spans="1:9" ht="18.75" customHeight="1" thickBot="1" x14ac:dyDescent="0.25">
      <c r="A90" s="125" t="s">
        <v>789</v>
      </c>
      <c r="B90" s="124"/>
      <c r="C90" s="124"/>
      <c r="D90" s="123"/>
      <c r="E90" s="90"/>
      <c r="F90" s="89"/>
      <c r="G90" s="89"/>
      <c r="H90" s="89"/>
      <c r="I90" s="89"/>
    </row>
    <row r="91" spans="1:9" ht="16.5" customHeight="1" x14ac:dyDescent="0.2">
      <c r="A91" s="113" t="s">
        <v>788</v>
      </c>
      <c r="B91" s="112"/>
      <c r="C91" s="116" t="s">
        <v>787</v>
      </c>
      <c r="D91" s="110">
        <v>14.939999999999998</v>
      </c>
      <c r="E91" s="90"/>
      <c r="F91" s="89"/>
      <c r="G91" s="89"/>
      <c r="H91" s="89"/>
      <c r="I91" s="89"/>
    </row>
    <row r="92" spans="1:9" ht="18.75" customHeight="1" x14ac:dyDescent="0.2">
      <c r="A92" s="122" t="s">
        <v>786</v>
      </c>
      <c r="B92" s="93"/>
      <c r="C92" s="94" t="s">
        <v>785</v>
      </c>
      <c r="D92" s="121">
        <v>18.443999999999999</v>
      </c>
      <c r="E92" s="90"/>
      <c r="F92" s="89"/>
      <c r="G92" s="89"/>
      <c r="H92" s="89"/>
      <c r="I92" s="89"/>
    </row>
    <row r="93" spans="1:9" ht="18.75" customHeight="1" thickBot="1" x14ac:dyDescent="0.25">
      <c r="A93" s="109" t="s">
        <v>784</v>
      </c>
      <c r="B93" s="108"/>
      <c r="C93" s="115" t="s">
        <v>783</v>
      </c>
      <c r="D93" s="106">
        <v>18.443999999999999</v>
      </c>
      <c r="E93" s="90"/>
      <c r="F93" s="89"/>
      <c r="G93" s="89"/>
      <c r="H93" s="89"/>
      <c r="I93" s="89"/>
    </row>
    <row r="94" spans="1:9" ht="18.75" customHeight="1" x14ac:dyDescent="0.2">
      <c r="A94" s="113" t="s">
        <v>782</v>
      </c>
      <c r="B94" s="112"/>
      <c r="C94" s="116" t="s">
        <v>781</v>
      </c>
      <c r="D94" s="110">
        <v>20.483999999999998</v>
      </c>
      <c r="E94" s="90"/>
      <c r="F94" s="89"/>
      <c r="G94" s="89"/>
      <c r="H94" s="89"/>
      <c r="I94" s="89"/>
    </row>
    <row r="95" spans="1:9" ht="18.75" customHeight="1" x14ac:dyDescent="0.2">
      <c r="A95" s="122" t="s">
        <v>780</v>
      </c>
      <c r="B95" s="93"/>
      <c r="C95" s="94" t="s">
        <v>779</v>
      </c>
      <c r="D95" s="121">
        <v>21.84</v>
      </c>
      <c r="E95" s="90"/>
      <c r="F95" s="89"/>
      <c r="G95" s="89"/>
      <c r="H95" s="89"/>
      <c r="I95" s="89"/>
    </row>
    <row r="96" spans="1:9" ht="21" customHeight="1" thickBot="1" x14ac:dyDescent="0.25">
      <c r="A96" s="109" t="s">
        <v>778</v>
      </c>
      <c r="B96" s="108"/>
      <c r="C96" s="115" t="s">
        <v>777</v>
      </c>
      <c r="D96" s="106">
        <v>22.452000000000002</v>
      </c>
      <c r="E96" s="90"/>
      <c r="F96" s="89"/>
      <c r="G96" s="89"/>
      <c r="H96" s="89"/>
      <c r="I96" s="89"/>
    </row>
    <row r="97" spans="1:9" ht="15" x14ac:dyDescent="0.2">
      <c r="A97" s="113" t="s">
        <v>776</v>
      </c>
      <c r="B97" s="112"/>
      <c r="C97" s="116" t="s">
        <v>775</v>
      </c>
      <c r="D97" s="110">
        <v>28.692</v>
      </c>
      <c r="E97" s="90"/>
      <c r="F97" s="89"/>
      <c r="G97" s="89"/>
      <c r="H97" s="89"/>
      <c r="I97" s="89"/>
    </row>
    <row r="98" spans="1:9" ht="15" x14ac:dyDescent="0.2">
      <c r="A98" s="122" t="s">
        <v>774</v>
      </c>
      <c r="B98" s="93"/>
      <c r="C98" s="94" t="s">
        <v>773</v>
      </c>
      <c r="D98" s="121">
        <v>28.104000000000003</v>
      </c>
      <c r="E98" s="90"/>
      <c r="F98" s="89"/>
      <c r="G98" s="89"/>
      <c r="H98" s="89"/>
      <c r="I98" s="89"/>
    </row>
    <row r="99" spans="1:9" ht="15" x14ac:dyDescent="0.2">
      <c r="A99" s="122" t="s">
        <v>772</v>
      </c>
      <c r="B99" s="93"/>
      <c r="C99" s="94" t="s">
        <v>771</v>
      </c>
      <c r="D99" s="121">
        <v>24.179999999999996</v>
      </c>
      <c r="E99" s="90"/>
      <c r="F99" s="89"/>
      <c r="G99" s="89"/>
      <c r="H99" s="89"/>
      <c r="I99" s="89"/>
    </row>
    <row r="100" spans="1:9" ht="15" x14ac:dyDescent="0.2">
      <c r="A100" s="122" t="s">
        <v>770</v>
      </c>
      <c r="B100" s="93"/>
      <c r="C100" s="94" t="s">
        <v>769</v>
      </c>
      <c r="D100" s="121">
        <v>29.4</v>
      </c>
      <c r="E100" s="90"/>
      <c r="F100" s="89"/>
      <c r="G100" s="89"/>
      <c r="H100" s="89"/>
      <c r="I100" s="89"/>
    </row>
    <row r="101" spans="1:9" ht="15.75" thickBot="1" x14ac:dyDescent="0.25">
      <c r="A101" s="109" t="s">
        <v>768</v>
      </c>
      <c r="B101" s="108"/>
      <c r="C101" s="115" t="s">
        <v>767</v>
      </c>
      <c r="D101" s="106">
        <v>29.4</v>
      </c>
      <c r="E101" s="90"/>
      <c r="F101" s="89"/>
      <c r="G101" s="89"/>
      <c r="H101" s="89"/>
      <c r="I101" s="89"/>
    </row>
    <row r="102" spans="1:9" ht="18" customHeight="1" x14ac:dyDescent="0.2">
      <c r="A102" s="113" t="s">
        <v>766</v>
      </c>
      <c r="B102" s="112"/>
      <c r="C102" s="116" t="s">
        <v>765</v>
      </c>
      <c r="D102" s="110">
        <v>46.14</v>
      </c>
      <c r="E102" s="90"/>
      <c r="F102" s="89"/>
      <c r="G102" s="89"/>
      <c r="H102" s="89"/>
      <c r="I102" s="89"/>
    </row>
    <row r="103" spans="1:9" ht="18.75" customHeight="1" x14ac:dyDescent="0.2">
      <c r="A103" s="122" t="s">
        <v>764</v>
      </c>
      <c r="B103" s="93"/>
      <c r="C103" s="94" t="s">
        <v>763</v>
      </c>
      <c r="D103" s="121">
        <v>55.175999999999995</v>
      </c>
      <c r="E103" s="90"/>
      <c r="F103" s="89"/>
      <c r="G103" s="89"/>
      <c r="H103" s="89"/>
      <c r="I103" s="89"/>
    </row>
    <row r="104" spans="1:9" ht="19.5" customHeight="1" thickBot="1" x14ac:dyDescent="0.25">
      <c r="A104" s="109" t="s">
        <v>762</v>
      </c>
      <c r="B104" s="108"/>
      <c r="C104" s="115" t="s">
        <v>761</v>
      </c>
      <c r="D104" s="106">
        <v>55.175999999999995</v>
      </c>
      <c r="E104" s="90"/>
      <c r="F104" s="89"/>
      <c r="G104" s="89"/>
      <c r="H104" s="89"/>
      <c r="I104" s="89"/>
    </row>
    <row r="105" spans="1:9" ht="19.5" customHeight="1" x14ac:dyDescent="0.2">
      <c r="A105" s="113" t="s">
        <v>760</v>
      </c>
      <c r="B105" s="112"/>
      <c r="C105" s="116" t="s">
        <v>759</v>
      </c>
      <c r="D105" s="110">
        <v>49.727999999999994</v>
      </c>
      <c r="E105" s="90"/>
      <c r="F105" s="89"/>
      <c r="G105" s="89"/>
      <c r="H105" s="89"/>
      <c r="I105" s="89"/>
    </row>
    <row r="106" spans="1:9" ht="18.75" customHeight="1" x14ac:dyDescent="0.2">
      <c r="A106" s="122" t="s">
        <v>758</v>
      </c>
      <c r="B106" s="93"/>
      <c r="C106" s="94" t="s">
        <v>757</v>
      </c>
      <c r="D106" s="121">
        <v>63.047999999999995</v>
      </c>
      <c r="E106" s="90"/>
      <c r="F106" s="89"/>
      <c r="G106" s="89"/>
      <c r="H106" s="89"/>
      <c r="I106" s="89"/>
    </row>
    <row r="107" spans="1:9" ht="20.25" customHeight="1" thickBot="1" x14ac:dyDescent="0.25">
      <c r="A107" s="109" t="s">
        <v>756</v>
      </c>
      <c r="B107" s="108"/>
      <c r="C107" s="115" t="s">
        <v>755</v>
      </c>
      <c r="D107" s="106">
        <v>63.047999999999995</v>
      </c>
      <c r="E107" s="90"/>
      <c r="F107" s="89"/>
      <c r="G107" s="89"/>
      <c r="H107" s="89"/>
      <c r="I107" s="89"/>
    </row>
    <row r="108" spans="1:9" ht="23.25" customHeight="1" x14ac:dyDescent="0.2">
      <c r="A108" s="113" t="s">
        <v>754</v>
      </c>
      <c r="B108" s="112"/>
      <c r="C108" s="116" t="s">
        <v>753</v>
      </c>
      <c r="D108" s="110">
        <v>24.923999999999999</v>
      </c>
      <c r="E108" s="90"/>
      <c r="F108" s="89"/>
      <c r="G108" s="89"/>
      <c r="H108" s="89"/>
      <c r="I108" s="89"/>
    </row>
    <row r="109" spans="1:9" ht="24" customHeight="1" thickBot="1" x14ac:dyDescent="0.25">
      <c r="A109" s="109" t="s">
        <v>752</v>
      </c>
      <c r="B109" s="108"/>
      <c r="C109" s="115" t="s">
        <v>751</v>
      </c>
      <c r="D109" s="106">
        <v>26.207999999999998</v>
      </c>
      <c r="E109" s="90"/>
      <c r="F109" s="89"/>
      <c r="G109" s="89"/>
      <c r="H109" s="89"/>
      <c r="I109" s="89"/>
    </row>
    <row r="110" spans="1:9" ht="42.75" customHeight="1" thickBot="1" x14ac:dyDescent="0.25">
      <c r="A110" s="105" t="s">
        <v>750</v>
      </c>
      <c r="B110" s="104"/>
      <c r="C110" s="114" t="s">
        <v>749</v>
      </c>
      <c r="D110" s="102">
        <v>14.7</v>
      </c>
      <c r="E110" s="90"/>
      <c r="F110" s="89"/>
      <c r="G110" s="89"/>
      <c r="H110" s="89"/>
      <c r="I110" s="89"/>
    </row>
    <row r="111" spans="1:9" ht="45" customHeight="1" thickBot="1" x14ac:dyDescent="0.25">
      <c r="A111" s="105" t="s">
        <v>748</v>
      </c>
      <c r="B111" s="104"/>
      <c r="C111" s="114" t="s">
        <v>747</v>
      </c>
      <c r="D111" s="102">
        <v>18.3</v>
      </c>
      <c r="E111" s="90"/>
      <c r="F111" s="89"/>
      <c r="G111" s="89"/>
      <c r="H111" s="89"/>
      <c r="I111" s="89"/>
    </row>
    <row r="112" spans="1:9" ht="45.75" customHeight="1" thickBot="1" x14ac:dyDescent="0.25">
      <c r="A112" s="105" t="s">
        <v>746</v>
      </c>
      <c r="B112" s="104"/>
      <c r="C112" s="114" t="s">
        <v>745</v>
      </c>
      <c r="D112" s="102">
        <v>11.027999999999999</v>
      </c>
      <c r="E112" s="90"/>
      <c r="F112" s="89"/>
      <c r="G112" s="89"/>
      <c r="H112" s="89"/>
      <c r="I112" s="89"/>
    </row>
    <row r="113" spans="1:9" ht="24" customHeight="1" x14ac:dyDescent="0.2">
      <c r="A113" s="113" t="s">
        <v>744</v>
      </c>
      <c r="B113" s="112"/>
      <c r="C113" s="116" t="s">
        <v>743</v>
      </c>
      <c r="D113" s="110">
        <v>47.279999999999994</v>
      </c>
      <c r="E113" s="90"/>
      <c r="F113" s="89"/>
      <c r="G113" s="89"/>
      <c r="H113" s="89"/>
      <c r="I113" s="89"/>
    </row>
    <row r="114" spans="1:9" ht="26.25" customHeight="1" thickBot="1" x14ac:dyDescent="0.25">
      <c r="A114" s="120" t="s">
        <v>742</v>
      </c>
      <c r="B114" s="119"/>
      <c r="C114" s="118" t="s">
        <v>741</v>
      </c>
      <c r="D114" s="117">
        <v>50.795999999999999</v>
      </c>
      <c r="E114" s="90"/>
      <c r="F114" s="89"/>
      <c r="G114" s="89"/>
      <c r="H114" s="89"/>
      <c r="I114" s="89"/>
    </row>
    <row r="115" spans="1:9" ht="25.5" customHeight="1" x14ac:dyDescent="0.2">
      <c r="A115" s="113" t="s">
        <v>740</v>
      </c>
      <c r="B115" s="112"/>
      <c r="C115" s="116" t="s">
        <v>739</v>
      </c>
      <c r="D115" s="110">
        <v>67.08</v>
      </c>
      <c r="E115" s="90"/>
      <c r="F115" s="89"/>
      <c r="G115" s="89"/>
      <c r="H115" s="89"/>
      <c r="I115" s="89"/>
    </row>
    <row r="116" spans="1:9" ht="24" customHeight="1" thickBot="1" x14ac:dyDescent="0.25">
      <c r="A116" s="109" t="s">
        <v>738</v>
      </c>
      <c r="B116" s="108"/>
      <c r="C116" s="115" t="s">
        <v>737</v>
      </c>
      <c r="D116" s="106">
        <v>75.396000000000001</v>
      </c>
      <c r="E116" s="90"/>
      <c r="F116" s="89"/>
      <c r="G116" s="89"/>
      <c r="H116" s="89"/>
      <c r="I116" s="89"/>
    </row>
    <row r="117" spans="1:9" ht="26.25" customHeight="1" x14ac:dyDescent="0.2">
      <c r="A117" s="113" t="s">
        <v>736</v>
      </c>
      <c r="B117" s="112"/>
      <c r="C117" s="116" t="s">
        <v>735</v>
      </c>
      <c r="D117" s="110">
        <v>89.891999999999996</v>
      </c>
      <c r="E117" s="90"/>
      <c r="F117" s="89"/>
      <c r="G117" s="89"/>
      <c r="H117" s="89"/>
      <c r="I117" s="89"/>
    </row>
    <row r="118" spans="1:9" ht="25.5" customHeight="1" thickBot="1" x14ac:dyDescent="0.25">
      <c r="A118" s="109" t="s">
        <v>734</v>
      </c>
      <c r="B118" s="108"/>
      <c r="C118" s="115" t="s">
        <v>733</v>
      </c>
      <c r="D118" s="106">
        <v>95.664000000000001</v>
      </c>
      <c r="E118" s="90"/>
      <c r="F118" s="89"/>
      <c r="G118" s="89"/>
      <c r="H118" s="89"/>
      <c r="I118" s="89"/>
    </row>
    <row r="119" spans="1:9" ht="44.25" customHeight="1" thickBot="1" x14ac:dyDescent="0.25">
      <c r="A119" s="105" t="s">
        <v>732</v>
      </c>
      <c r="B119" s="104"/>
      <c r="C119" s="114" t="s">
        <v>731</v>
      </c>
      <c r="D119" s="102">
        <v>24.923999999999999</v>
      </c>
      <c r="E119" s="90"/>
      <c r="F119" s="89"/>
      <c r="G119" s="89"/>
      <c r="H119" s="89"/>
      <c r="I119" s="89"/>
    </row>
    <row r="120" spans="1:9" ht="47.25" customHeight="1" thickBot="1" x14ac:dyDescent="0.25">
      <c r="A120" s="105" t="s">
        <v>730</v>
      </c>
      <c r="B120" s="104"/>
      <c r="C120" s="114" t="s">
        <v>729</v>
      </c>
      <c r="D120" s="102">
        <v>47.4</v>
      </c>
      <c r="E120" s="90"/>
      <c r="F120" s="89"/>
      <c r="G120" s="89"/>
      <c r="H120" s="89"/>
      <c r="I120" s="89"/>
    </row>
    <row r="121" spans="1:9" ht="30" x14ac:dyDescent="0.2">
      <c r="A121" s="113" t="s">
        <v>728</v>
      </c>
      <c r="B121" s="112"/>
      <c r="C121" s="111" t="s">
        <v>727</v>
      </c>
      <c r="D121" s="110">
        <v>143.88</v>
      </c>
      <c r="E121" s="90"/>
      <c r="F121" s="89"/>
      <c r="G121" s="89"/>
      <c r="H121" s="89"/>
      <c r="I121" s="89"/>
    </row>
    <row r="122" spans="1:9" ht="30.75" thickBot="1" x14ac:dyDescent="0.25">
      <c r="A122" s="109" t="s">
        <v>726</v>
      </c>
      <c r="B122" s="108"/>
      <c r="C122" s="107" t="s">
        <v>725</v>
      </c>
      <c r="D122" s="106">
        <v>157.08000000000001</v>
      </c>
      <c r="E122" s="90"/>
      <c r="F122" s="89"/>
      <c r="G122" s="89"/>
      <c r="H122" s="89"/>
      <c r="I122" s="89"/>
    </row>
    <row r="123" spans="1:9" ht="30" x14ac:dyDescent="0.2">
      <c r="A123" s="113" t="s">
        <v>724</v>
      </c>
      <c r="B123" s="112"/>
      <c r="C123" s="111" t="s">
        <v>723</v>
      </c>
      <c r="D123" s="110">
        <v>183.48</v>
      </c>
      <c r="E123" s="90"/>
      <c r="F123" s="89"/>
      <c r="G123" s="89"/>
      <c r="H123" s="89"/>
      <c r="I123" s="89"/>
    </row>
    <row r="124" spans="1:9" ht="30.75" thickBot="1" x14ac:dyDescent="0.25">
      <c r="A124" s="109" t="s">
        <v>722</v>
      </c>
      <c r="B124" s="108"/>
      <c r="C124" s="107" t="s">
        <v>721</v>
      </c>
      <c r="D124" s="106">
        <v>196.68</v>
      </c>
      <c r="E124" s="90"/>
      <c r="F124" s="89"/>
      <c r="G124" s="89"/>
      <c r="H124" s="89"/>
      <c r="I124" s="89"/>
    </row>
    <row r="125" spans="1:9" ht="30" customHeight="1" x14ac:dyDescent="0.2">
      <c r="A125" s="113" t="s">
        <v>720</v>
      </c>
      <c r="B125" s="112"/>
      <c r="C125" s="111" t="s">
        <v>719</v>
      </c>
      <c r="D125" s="110">
        <v>143.88</v>
      </c>
      <c r="E125" s="90"/>
      <c r="F125" s="89"/>
      <c r="G125" s="89"/>
      <c r="H125" s="89"/>
      <c r="I125" s="89"/>
    </row>
    <row r="126" spans="1:9" ht="30.75" customHeight="1" thickBot="1" x14ac:dyDescent="0.25">
      <c r="A126" s="109" t="s">
        <v>718</v>
      </c>
      <c r="B126" s="108"/>
      <c r="C126" s="107" t="s">
        <v>717</v>
      </c>
      <c r="D126" s="106">
        <v>157.08000000000001</v>
      </c>
      <c r="E126" s="90"/>
      <c r="F126" s="89"/>
      <c r="G126" s="89"/>
      <c r="H126" s="89"/>
      <c r="I126" s="89"/>
    </row>
    <row r="127" spans="1:9" ht="36" customHeight="1" x14ac:dyDescent="0.2">
      <c r="A127" s="113" t="s">
        <v>716</v>
      </c>
      <c r="B127" s="112"/>
      <c r="C127" s="111" t="s">
        <v>715</v>
      </c>
      <c r="D127" s="110">
        <v>183.48</v>
      </c>
      <c r="E127" s="90"/>
      <c r="F127" s="89"/>
      <c r="G127" s="89"/>
      <c r="H127" s="89"/>
      <c r="I127" s="89"/>
    </row>
    <row r="128" spans="1:9" ht="36.75" customHeight="1" thickBot="1" x14ac:dyDescent="0.25">
      <c r="A128" s="109" t="s">
        <v>714</v>
      </c>
      <c r="B128" s="108"/>
      <c r="C128" s="107" t="s">
        <v>713</v>
      </c>
      <c r="D128" s="106">
        <v>196.68</v>
      </c>
      <c r="E128" s="90"/>
      <c r="F128" s="89"/>
      <c r="G128" s="89"/>
      <c r="H128" s="89"/>
      <c r="I128" s="89"/>
    </row>
    <row r="129" spans="1:9" ht="60" customHeight="1" thickBot="1" x14ac:dyDescent="0.25">
      <c r="A129" s="105" t="s">
        <v>712</v>
      </c>
      <c r="B129" s="104"/>
      <c r="C129" s="103" t="s">
        <v>711</v>
      </c>
      <c r="D129" s="102">
        <v>104.28</v>
      </c>
      <c r="E129" s="90"/>
      <c r="F129" s="89"/>
      <c r="G129" s="89"/>
      <c r="H129" s="89"/>
      <c r="I129" s="89"/>
    </row>
    <row r="130" spans="1:9" ht="60.75" customHeight="1" thickBot="1" x14ac:dyDescent="0.25">
      <c r="A130" s="105" t="s">
        <v>710</v>
      </c>
      <c r="B130" s="104"/>
      <c r="C130" s="103" t="s">
        <v>709</v>
      </c>
      <c r="D130" s="102">
        <v>136.68</v>
      </c>
      <c r="E130" s="90"/>
      <c r="F130" s="89"/>
      <c r="G130" s="89"/>
      <c r="H130" s="89"/>
      <c r="I130" s="89"/>
    </row>
    <row r="131" spans="1:9" ht="55.5" customHeight="1" thickBot="1" x14ac:dyDescent="0.25">
      <c r="A131" s="105" t="s">
        <v>708</v>
      </c>
      <c r="B131" s="104"/>
      <c r="C131" s="103" t="s">
        <v>707</v>
      </c>
      <c r="D131" s="102">
        <v>282.48</v>
      </c>
      <c r="E131" s="90"/>
      <c r="F131" s="89"/>
      <c r="G131" s="89"/>
      <c r="H131" s="89"/>
      <c r="I131" s="89"/>
    </row>
    <row r="132" spans="1:9" ht="60.75" customHeight="1" thickBot="1" x14ac:dyDescent="0.25">
      <c r="A132" s="105" t="s">
        <v>706</v>
      </c>
      <c r="B132" s="104"/>
      <c r="C132" s="103" t="s">
        <v>705</v>
      </c>
      <c r="D132" s="102">
        <v>323.39999999999998</v>
      </c>
      <c r="E132" s="90"/>
      <c r="F132" s="89"/>
      <c r="G132" s="89"/>
      <c r="H132" s="89"/>
      <c r="I132" s="89"/>
    </row>
    <row r="133" spans="1:9" ht="64.5" customHeight="1" thickBot="1" x14ac:dyDescent="0.25">
      <c r="A133" s="105" t="s">
        <v>704</v>
      </c>
      <c r="B133" s="104"/>
      <c r="C133" s="103" t="s">
        <v>703</v>
      </c>
      <c r="D133" s="102">
        <v>282.48</v>
      </c>
      <c r="E133" s="90"/>
      <c r="F133" s="89"/>
      <c r="G133" s="89"/>
      <c r="H133" s="89"/>
      <c r="I133" s="89"/>
    </row>
    <row r="134" spans="1:9" ht="66" customHeight="1" thickBot="1" x14ac:dyDescent="0.25">
      <c r="A134" s="101" t="s">
        <v>702</v>
      </c>
      <c r="B134" s="100"/>
      <c r="C134" s="99" t="s">
        <v>701</v>
      </c>
      <c r="D134" s="98">
        <v>323.39999999999998</v>
      </c>
      <c r="E134" s="90"/>
      <c r="F134" s="89"/>
      <c r="G134" s="89"/>
      <c r="H134" s="89"/>
      <c r="I134" s="89"/>
    </row>
    <row r="135" spans="1:9" ht="15.75" x14ac:dyDescent="0.2">
      <c r="A135" s="97" t="s">
        <v>700</v>
      </c>
      <c r="B135" s="96"/>
      <c r="C135" s="96"/>
      <c r="D135" s="95"/>
      <c r="E135" s="90"/>
      <c r="F135" s="89"/>
      <c r="G135" s="89"/>
      <c r="H135" s="89"/>
      <c r="I135" s="89"/>
    </row>
    <row r="136" spans="1:9" ht="31.5" customHeight="1" x14ac:dyDescent="0.2">
      <c r="A136" s="93" t="s">
        <v>699</v>
      </c>
      <c r="B136" s="93"/>
      <c r="C136" s="94" t="s">
        <v>698</v>
      </c>
      <c r="D136" s="91">
        <v>13.2804</v>
      </c>
      <c r="E136" s="90"/>
      <c r="F136" s="89"/>
      <c r="G136" s="89"/>
      <c r="H136" s="89"/>
      <c r="I136" s="89"/>
    </row>
    <row r="137" spans="1:9" ht="30" customHeight="1" x14ac:dyDescent="0.2">
      <c r="A137" s="93" t="s">
        <v>697</v>
      </c>
      <c r="B137" s="93"/>
      <c r="C137" s="94" t="s">
        <v>696</v>
      </c>
      <c r="D137" s="91">
        <v>17.098200000000002</v>
      </c>
      <c r="E137" s="90"/>
      <c r="F137" s="89"/>
      <c r="G137" s="89"/>
      <c r="H137" s="89"/>
      <c r="I137" s="89"/>
    </row>
    <row r="138" spans="1:9" ht="31.5" customHeight="1" x14ac:dyDescent="0.2">
      <c r="A138" s="93" t="s">
        <v>695</v>
      </c>
      <c r="B138" s="93"/>
      <c r="C138" s="94" t="s">
        <v>694</v>
      </c>
      <c r="D138" s="91">
        <v>24.217200000000002</v>
      </c>
      <c r="E138" s="90"/>
      <c r="F138" s="89"/>
      <c r="G138" s="89"/>
      <c r="H138" s="89"/>
      <c r="I138" s="89"/>
    </row>
    <row r="139" spans="1:9" ht="31.5" customHeight="1" x14ac:dyDescent="0.2">
      <c r="A139" s="93" t="s">
        <v>693</v>
      </c>
      <c r="B139" s="93"/>
      <c r="C139" s="94" t="s">
        <v>692</v>
      </c>
      <c r="D139" s="91">
        <v>31.424399999999999</v>
      </c>
      <c r="E139" s="90"/>
      <c r="F139" s="89"/>
      <c r="G139" s="89"/>
      <c r="H139" s="89"/>
      <c r="I139" s="89"/>
    </row>
    <row r="140" spans="1:9" ht="57.75" customHeight="1" x14ac:dyDescent="0.2">
      <c r="A140" s="93" t="s">
        <v>691</v>
      </c>
      <c r="B140" s="93"/>
      <c r="C140" s="94" t="s">
        <v>690</v>
      </c>
      <c r="D140" s="91">
        <v>49.643999999999998</v>
      </c>
      <c r="E140" s="90"/>
      <c r="F140" s="89"/>
      <c r="G140" s="89"/>
      <c r="H140" s="89"/>
      <c r="I140" s="89"/>
    </row>
    <row r="141" spans="1:9" ht="15" x14ac:dyDescent="0.2">
      <c r="A141" s="93" t="s">
        <v>689</v>
      </c>
      <c r="B141" s="93"/>
      <c r="C141" s="92" t="s">
        <v>688</v>
      </c>
      <c r="D141" s="91">
        <v>88.363799999999998</v>
      </c>
      <c r="E141" s="90"/>
      <c r="F141" s="89"/>
      <c r="G141" s="89"/>
      <c r="H141" s="89"/>
      <c r="I141" s="89"/>
    </row>
    <row r="142" spans="1:9" ht="45" x14ac:dyDescent="0.2">
      <c r="A142" s="93" t="s">
        <v>687</v>
      </c>
      <c r="B142" s="93"/>
      <c r="C142" s="92" t="s">
        <v>686</v>
      </c>
      <c r="D142" s="91">
        <v>98.191800000000015</v>
      </c>
      <c r="E142" s="90"/>
      <c r="F142" s="89"/>
      <c r="G142" s="89"/>
      <c r="H142" s="89"/>
      <c r="I142" s="89"/>
    </row>
    <row r="143" spans="1:9" ht="15" x14ac:dyDescent="0.2">
      <c r="A143" s="90"/>
      <c r="B143" s="90"/>
      <c r="C143" s="90"/>
      <c r="D143" s="90"/>
      <c r="E143" s="90"/>
      <c r="F143" s="89"/>
      <c r="G143" s="89"/>
      <c r="H143" s="89"/>
      <c r="I143" s="89"/>
    </row>
    <row r="144" spans="1:9" ht="15" x14ac:dyDescent="0.2">
      <c r="A144" s="90"/>
      <c r="B144" s="90"/>
      <c r="C144" s="90"/>
      <c r="D144" s="90"/>
      <c r="E144" s="90"/>
      <c r="F144" s="89"/>
      <c r="G144" s="89"/>
      <c r="H144" s="89"/>
      <c r="I144" s="89"/>
    </row>
    <row r="145" spans="1:9" ht="15" x14ac:dyDescent="0.2">
      <c r="A145" s="90"/>
      <c r="B145" s="90"/>
      <c r="C145" s="90"/>
      <c r="D145" s="90"/>
      <c r="E145" s="90"/>
      <c r="F145" s="89"/>
      <c r="G145" s="89"/>
      <c r="H145" s="89"/>
      <c r="I145" s="89"/>
    </row>
    <row r="146" spans="1:9" x14ac:dyDescent="0.2">
      <c r="A146" s="89"/>
      <c r="B146" s="89"/>
      <c r="C146" s="89"/>
      <c r="D146" s="89"/>
      <c r="E146" s="89"/>
      <c r="F146" s="89"/>
      <c r="G146" s="89"/>
      <c r="H146" s="89"/>
      <c r="I146" s="89"/>
    </row>
  </sheetData>
  <mergeCells count="99">
    <mergeCell ref="A142:B142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136:B136"/>
    <mergeCell ref="A137:B137"/>
    <mergeCell ref="A138:B138"/>
    <mergeCell ref="A139:B139"/>
    <mergeCell ref="A140:B140"/>
    <mergeCell ref="A141:B141"/>
    <mergeCell ref="A1:E1"/>
    <mergeCell ref="A3:E3"/>
    <mergeCell ref="B4:B8"/>
    <mergeCell ref="A9:E9"/>
    <mergeCell ref="A18:E18"/>
    <mergeCell ref="B20:B23"/>
    <mergeCell ref="A38:E38"/>
    <mergeCell ref="A47:E47"/>
    <mergeCell ref="B39:B46"/>
    <mergeCell ref="A60:D60"/>
    <mergeCell ref="A61:D61"/>
    <mergeCell ref="A77:D77"/>
    <mergeCell ref="A62:D62"/>
    <mergeCell ref="A63:D63"/>
    <mergeCell ref="A67:B67"/>
    <mergeCell ref="A68:B68"/>
    <mergeCell ref="A69:B69"/>
    <mergeCell ref="A70:B70"/>
    <mergeCell ref="A66:B66"/>
    <mergeCell ref="A71:B71"/>
    <mergeCell ref="A72:B72"/>
    <mergeCell ref="A73:B73"/>
    <mergeCell ref="A74:B74"/>
    <mergeCell ref="A75:B75"/>
    <mergeCell ref="A76:B76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91:B91"/>
    <mergeCell ref="A92:B92"/>
    <mergeCell ref="A93:B93"/>
    <mergeCell ref="A87:D87"/>
    <mergeCell ref="A90:D90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30:B130"/>
    <mergeCell ref="A118:B118"/>
    <mergeCell ref="A119:B119"/>
    <mergeCell ref="A131:B131"/>
    <mergeCell ref="A120:B120"/>
    <mergeCell ref="A121:B121"/>
    <mergeCell ref="A122:B122"/>
    <mergeCell ref="A123:B123"/>
    <mergeCell ref="A124:B124"/>
    <mergeCell ref="A125:B125"/>
    <mergeCell ref="A135:D135"/>
    <mergeCell ref="A132:B132"/>
    <mergeCell ref="A133:B133"/>
    <mergeCell ref="A134:B134"/>
    <mergeCell ref="A88:B88"/>
    <mergeCell ref="A89:B89"/>
    <mergeCell ref="A126:B126"/>
    <mergeCell ref="A127:B127"/>
    <mergeCell ref="A128:B128"/>
    <mergeCell ref="A129:B129"/>
  </mergeCells>
  <pageMargins left="0" right="0" top="0" bottom="0" header="0" footer="0"/>
  <pageSetup paperSize="9" scale="70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168"/>
  <sheetViews>
    <sheetView view="pageLayout" zoomScaleNormal="100" workbookViewId="0">
      <selection activeCell="B3" sqref="B3"/>
    </sheetView>
  </sheetViews>
  <sheetFormatPr defaultColWidth="9" defaultRowHeight="12.75" x14ac:dyDescent="0.2"/>
  <cols>
    <col min="1" max="1" width="15" style="50" customWidth="1"/>
    <col min="2" max="2" width="86.140625" style="50" customWidth="1"/>
    <col min="3" max="3" width="16" style="52" customWidth="1"/>
    <col min="4" max="4" width="14.7109375" style="51" customWidth="1"/>
    <col min="5" max="252" width="8.5703125" style="50" customWidth="1"/>
    <col min="253" max="253" width="15" style="50" customWidth="1"/>
    <col min="254" max="254" width="38.42578125" style="50" customWidth="1"/>
    <col min="255" max="255" width="12.42578125" style="50" customWidth="1"/>
    <col min="256" max="16384" width="9" style="50"/>
  </cols>
  <sheetData>
    <row r="1" spans="1:4" ht="18.75" thickBot="1" x14ac:dyDescent="0.25">
      <c r="A1" s="88" t="s">
        <v>685</v>
      </c>
      <c r="B1" s="88"/>
      <c r="C1" s="88"/>
      <c r="D1" s="88"/>
    </row>
    <row r="2" spans="1:4" ht="13.5" thickBot="1" x14ac:dyDescent="0.25">
      <c r="A2" s="87" t="s">
        <v>684</v>
      </c>
      <c r="B2" s="86" t="s">
        <v>683</v>
      </c>
      <c r="C2" s="86" t="s">
        <v>550</v>
      </c>
      <c r="D2" s="85" t="s">
        <v>549</v>
      </c>
    </row>
    <row r="3" spans="1:4" ht="32.25" customHeight="1" x14ac:dyDescent="0.2">
      <c r="A3" s="84"/>
      <c r="B3" s="83" t="s">
        <v>682</v>
      </c>
      <c r="C3" s="82" t="s">
        <v>681</v>
      </c>
      <c r="D3" s="81">
        <v>56</v>
      </c>
    </row>
    <row r="4" spans="1:4" ht="36.75" customHeight="1" x14ac:dyDescent="0.2">
      <c r="A4" s="73"/>
      <c r="B4" s="76" t="s">
        <v>680</v>
      </c>
      <c r="C4" s="75" t="s">
        <v>679</v>
      </c>
      <c r="D4" s="63">
        <v>48.1</v>
      </c>
    </row>
    <row r="5" spans="1:4" ht="30" customHeight="1" x14ac:dyDescent="0.2">
      <c r="A5" s="73"/>
      <c r="B5" s="76" t="s">
        <v>677</v>
      </c>
      <c r="C5" s="75" t="s">
        <v>678</v>
      </c>
      <c r="D5" s="63">
        <v>78.8</v>
      </c>
    </row>
    <row r="6" spans="1:4" ht="30" customHeight="1" x14ac:dyDescent="0.2">
      <c r="A6" s="73"/>
      <c r="B6" s="76" t="s">
        <v>677</v>
      </c>
      <c r="C6" s="75" t="s">
        <v>676</v>
      </c>
      <c r="D6" s="63">
        <v>58.7</v>
      </c>
    </row>
    <row r="7" spans="1:4" ht="33.75" customHeight="1" x14ac:dyDescent="0.2">
      <c r="A7" s="73"/>
      <c r="B7" s="76" t="s">
        <v>675</v>
      </c>
      <c r="C7" s="75" t="s">
        <v>674</v>
      </c>
      <c r="D7" s="63">
        <v>64.099999999999994</v>
      </c>
    </row>
    <row r="8" spans="1:4" ht="37.5" customHeight="1" x14ac:dyDescent="0.2">
      <c r="A8" s="73"/>
      <c r="B8" s="76" t="s">
        <v>673</v>
      </c>
      <c r="C8" s="75" t="s">
        <v>672</v>
      </c>
      <c r="D8" s="63">
        <v>64.099999999999994</v>
      </c>
    </row>
    <row r="9" spans="1:4" ht="24" customHeight="1" x14ac:dyDescent="0.2">
      <c r="A9" s="73"/>
      <c r="B9" s="76" t="s">
        <v>671</v>
      </c>
      <c r="C9" s="75" t="s">
        <v>670</v>
      </c>
      <c r="D9" s="63">
        <v>48.1</v>
      </c>
    </row>
    <row r="10" spans="1:4" x14ac:dyDescent="0.2">
      <c r="A10" s="66"/>
      <c r="B10" s="76" t="s">
        <v>666</v>
      </c>
      <c r="C10" s="75" t="s">
        <v>669</v>
      </c>
      <c r="D10" s="63">
        <v>125.8</v>
      </c>
    </row>
    <row r="11" spans="1:4" x14ac:dyDescent="0.2">
      <c r="A11" s="66"/>
      <c r="B11" s="76" t="s">
        <v>664</v>
      </c>
      <c r="C11" s="75" t="s">
        <v>668</v>
      </c>
      <c r="D11" s="63">
        <v>142.80000000000001</v>
      </c>
    </row>
    <row r="12" spans="1:4" x14ac:dyDescent="0.2">
      <c r="A12" s="66"/>
      <c r="B12" s="76" t="s">
        <v>662</v>
      </c>
      <c r="C12" s="75" t="s">
        <v>667</v>
      </c>
      <c r="D12" s="63">
        <v>146.4</v>
      </c>
    </row>
    <row r="13" spans="1:4" x14ac:dyDescent="0.2">
      <c r="A13" s="66"/>
      <c r="B13" s="76" t="s">
        <v>666</v>
      </c>
      <c r="C13" s="80" t="s">
        <v>665</v>
      </c>
      <c r="D13" s="63">
        <v>142.80000000000001</v>
      </c>
    </row>
    <row r="14" spans="1:4" x14ac:dyDescent="0.2">
      <c r="A14" s="66"/>
      <c r="B14" s="76" t="s">
        <v>664</v>
      </c>
      <c r="C14" s="80" t="s">
        <v>663</v>
      </c>
      <c r="D14" s="63">
        <v>158.5</v>
      </c>
    </row>
    <row r="15" spans="1:4" x14ac:dyDescent="0.2">
      <c r="A15" s="66"/>
      <c r="B15" s="76" t="s">
        <v>662</v>
      </c>
      <c r="C15" s="80" t="s">
        <v>661</v>
      </c>
      <c r="D15" s="63">
        <v>163.4</v>
      </c>
    </row>
    <row r="16" spans="1:4" x14ac:dyDescent="0.2">
      <c r="A16" s="66"/>
      <c r="B16" s="76" t="s">
        <v>660</v>
      </c>
      <c r="C16" s="75" t="s">
        <v>659</v>
      </c>
      <c r="D16" s="63">
        <v>125.8</v>
      </c>
    </row>
    <row r="17" spans="1:4" x14ac:dyDescent="0.2">
      <c r="A17" s="66"/>
      <c r="B17" s="76" t="s">
        <v>658</v>
      </c>
      <c r="C17" s="75" t="s">
        <v>657</v>
      </c>
      <c r="D17" s="63">
        <v>142.80000000000001</v>
      </c>
    </row>
    <row r="18" spans="1:4" x14ac:dyDescent="0.2">
      <c r="A18" s="66"/>
      <c r="B18" s="76" t="s">
        <v>656</v>
      </c>
      <c r="C18" s="75" t="s">
        <v>655</v>
      </c>
      <c r="D18" s="63">
        <v>146.4</v>
      </c>
    </row>
    <row r="19" spans="1:4" x14ac:dyDescent="0.2">
      <c r="A19" s="66"/>
      <c r="B19" s="76" t="s">
        <v>654</v>
      </c>
      <c r="C19" s="75" t="s">
        <v>653</v>
      </c>
      <c r="D19" s="63">
        <v>125.8</v>
      </c>
    </row>
    <row r="20" spans="1:4" x14ac:dyDescent="0.2">
      <c r="A20" s="66"/>
      <c r="B20" s="76" t="s">
        <v>652</v>
      </c>
      <c r="C20" s="75" t="s">
        <v>651</v>
      </c>
      <c r="D20" s="63">
        <v>142.80000000000001</v>
      </c>
    </row>
    <row r="21" spans="1:4" x14ac:dyDescent="0.2">
      <c r="A21" s="66"/>
      <c r="B21" s="76" t="s">
        <v>650</v>
      </c>
      <c r="C21" s="75" t="s">
        <v>649</v>
      </c>
      <c r="D21" s="63">
        <v>146.4</v>
      </c>
    </row>
    <row r="22" spans="1:4" ht="22.5" x14ac:dyDescent="0.2">
      <c r="A22" s="66"/>
      <c r="B22" s="76" t="s">
        <v>648</v>
      </c>
      <c r="C22" s="75" t="s">
        <v>647</v>
      </c>
      <c r="D22" s="63">
        <v>192.4</v>
      </c>
    </row>
    <row r="23" spans="1:4" ht="22.5" x14ac:dyDescent="0.2">
      <c r="A23" s="66"/>
      <c r="B23" s="76" t="s">
        <v>646</v>
      </c>
      <c r="C23" s="75" t="s">
        <v>645</v>
      </c>
      <c r="D23" s="63">
        <v>199.7</v>
      </c>
    </row>
    <row r="24" spans="1:4" ht="22.5" x14ac:dyDescent="0.2">
      <c r="A24" s="66"/>
      <c r="B24" s="76" t="s">
        <v>644</v>
      </c>
      <c r="C24" s="75" t="s">
        <v>643</v>
      </c>
      <c r="D24" s="63">
        <v>204.5</v>
      </c>
    </row>
    <row r="25" spans="1:4" ht="22.5" x14ac:dyDescent="0.2">
      <c r="A25" s="79"/>
      <c r="B25" s="76" t="s">
        <v>642</v>
      </c>
      <c r="C25" s="75" t="s">
        <v>641</v>
      </c>
      <c r="D25" s="63">
        <v>232.3</v>
      </c>
    </row>
    <row r="26" spans="1:4" ht="22.5" x14ac:dyDescent="0.2">
      <c r="A26" s="72"/>
      <c r="B26" s="76" t="s">
        <v>640</v>
      </c>
      <c r="C26" s="75" t="s">
        <v>639</v>
      </c>
      <c r="D26" s="63">
        <v>238.6</v>
      </c>
    </row>
    <row r="27" spans="1:4" ht="22.5" x14ac:dyDescent="0.2">
      <c r="A27" s="71"/>
      <c r="B27" s="76" t="s">
        <v>638</v>
      </c>
      <c r="C27" s="75" t="s">
        <v>637</v>
      </c>
      <c r="D27" s="63">
        <v>245.6</v>
      </c>
    </row>
    <row r="28" spans="1:4" ht="22.5" x14ac:dyDescent="0.2">
      <c r="A28" s="66"/>
      <c r="B28" s="76" t="s">
        <v>636</v>
      </c>
      <c r="C28" s="75" t="s">
        <v>635</v>
      </c>
      <c r="D28" s="63">
        <v>294</v>
      </c>
    </row>
    <row r="29" spans="1:4" ht="22.5" x14ac:dyDescent="0.2">
      <c r="A29" s="66"/>
      <c r="B29" s="76" t="s">
        <v>634</v>
      </c>
      <c r="C29" s="75" t="s">
        <v>633</v>
      </c>
      <c r="D29" s="63">
        <v>286.8</v>
      </c>
    </row>
    <row r="30" spans="1:4" ht="22.5" x14ac:dyDescent="0.2">
      <c r="A30" s="66"/>
      <c r="B30" s="76" t="s">
        <v>632</v>
      </c>
      <c r="C30" s="75" t="s">
        <v>631</v>
      </c>
      <c r="D30" s="63">
        <v>261.39999999999998</v>
      </c>
    </row>
    <row r="31" spans="1:4" ht="23.25" customHeight="1" x14ac:dyDescent="0.2">
      <c r="A31" s="66"/>
      <c r="B31" s="78" t="s">
        <v>630</v>
      </c>
      <c r="C31" s="75" t="s">
        <v>629</v>
      </c>
      <c r="D31" s="63">
        <v>196</v>
      </c>
    </row>
    <row r="32" spans="1:4" ht="25.5" customHeight="1" x14ac:dyDescent="0.2">
      <c r="A32" s="66"/>
      <c r="B32" s="78" t="s">
        <v>628</v>
      </c>
      <c r="C32" s="75" t="s">
        <v>627</v>
      </c>
      <c r="D32" s="63">
        <v>192.4</v>
      </c>
    </row>
    <row r="33" spans="1:4" ht="22.5" customHeight="1" x14ac:dyDescent="0.2">
      <c r="A33" s="66"/>
      <c r="B33" s="78" t="s">
        <v>626</v>
      </c>
      <c r="C33" s="75" t="s">
        <v>625</v>
      </c>
      <c r="D33" s="63">
        <v>187.6</v>
      </c>
    </row>
    <row r="34" spans="1:4" ht="42.75" customHeight="1" x14ac:dyDescent="0.2">
      <c r="A34" s="77"/>
      <c r="B34" s="76" t="s">
        <v>624</v>
      </c>
      <c r="C34" s="75" t="s">
        <v>623</v>
      </c>
      <c r="D34" s="63">
        <v>733.3</v>
      </c>
    </row>
    <row r="35" spans="1:4" ht="54.75" customHeight="1" x14ac:dyDescent="0.2">
      <c r="A35" s="73"/>
      <c r="B35" s="76" t="s">
        <v>622</v>
      </c>
      <c r="C35" s="75" t="s">
        <v>621</v>
      </c>
      <c r="D35" s="63">
        <v>806.6</v>
      </c>
    </row>
    <row r="36" spans="1:4" ht="41.25" customHeight="1" x14ac:dyDescent="0.2">
      <c r="A36" s="73"/>
      <c r="B36" s="76" t="s">
        <v>620</v>
      </c>
      <c r="C36" s="75" t="s">
        <v>619</v>
      </c>
      <c r="D36" s="63">
        <v>71.2</v>
      </c>
    </row>
    <row r="37" spans="1:4" ht="21" customHeight="1" x14ac:dyDescent="0.2">
      <c r="A37" s="66"/>
      <c r="B37" s="76" t="s">
        <v>618</v>
      </c>
      <c r="C37" s="75" t="s">
        <v>617</v>
      </c>
      <c r="D37" s="63">
        <v>116.9</v>
      </c>
    </row>
    <row r="38" spans="1:4" ht="21.75" customHeight="1" x14ac:dyDescent="0.2">
      <c r="A38" s="66"/>
      <c r="B38" s="76" t="s">
        <v>616</v>
      </c>
      <c r="C38" s="75" t="s">
        <v>615</v>
      </c>
      <c r="D38" s="63">
        <v>186.8</v>
      </c>
    </row>
    <row r="39" spans="1:4" ht="45" customHeight="1" x14ac:dyDescent="0.2">
      <c r="A39" s="73"/>
      <c r="B39" s="76" t="s">
        <v>614</v>
      </c>
      <c r="C39" s="75" t="s">
        <v>613</v>
      </c>
      <c r="D39" s="63">
        <v>25.4</v>
      </c>
    </row>
    <row r="40" spans="1:4" ht="43.5" customHeight="1" x14ac:dyDescent="0.2">
      <c r="A40" s="73"/>
      <c r="B40" s="76" t="s">
        <v>612</v>
      </c>
      <c r="C40" s="75" t="s">
        <v>611</v>
      </c>
      <c r="D40" s="63">
        <v>20.9</v>
      </c>
    </row>
    <row r="41" spans="1:4" ht="45.75" customHeight="1" x14ac:dyDescent="0.2">
      <c r="A41" s="73"/>
      <c r="B41" s="76" t="s">
        <v>609</v>
      </c>
      <c r="C41" s="75" t="s">
        <v>610</v>
      </c>
      <c r="D41" s="63">
        <v>61.7</v>
      </c>
    </row>
    <row r="42" spans="1:4" ht="45" customHeight="1" x14ac:dyDescent="0.2">
      <c r="A42" s="73"/>
      <c r="B42" s="76" t="s">
        <v>609</v>
      </c>
      <c r="C42" s="75" t="s">
        <v>608</v>
      </c>
      <c r="D42" s="63">
        <v>92.6</v>
      </c>
    </row>
    <row r="43" spans="1:4" ht="51" customHeight="1" x14ac:dyDescent="0.2">
      <c r="A43" s="73"/>
      <c r="B43" s="76" t="s">
        <v>607</v>
      </c>
      <c r="C43" s="75" t="s">
        <v>606</v>
      </c>
      <c r="D43" s="63">
        <v>139.19999999999999</v>
      </c>
    </row>
    <row r="44" spans="1:4" ht="45" customHeight="1" x14ac:dyDescent="0.2">
      <c r="A44" s="73"/>
      <c r="B44" s="74" t="s">
        <v>597</v>
      </c>
      <c r="C44" s="64" t="s">
        <v>605</v>
      </c>
      <c r="D44" s="63">
        <v>16.2</v>
      </c>
    </row>
    <row r="45" spans="1:4" ht="50.25" customHeight="1" x14ac:dyDescent="0.2">
      <c r="A45" s="73"/>
      <c r="B45" s="65" t="s">
        <v>595</v>
      </c>
      <c r="C45" s="64" t="s">
        <v>604</v>
      </c>
      <c r="D45" s="63">
        <v>16.899999999999999</v>
      </c>
    </row>
    <row r="46" spans="1:4" ht="52.5" customHeight="1" x14ac:dyDescent="0.2">
      <c r="A46" s="73"/>
      <c r="B46" s="65" t="s">
        <v>593</v>
      </c>
      <c r="C46" s="64" t="s">
        <v>603</v>
      </c>
      <c r="D46" s="63">
        <v>25</v>
      </c>
    </row>
    <row r="47" spans="1:4" ht="47.25" customHeight="1" x14ac:dyDescent="0.2">
      <c r="A47" s="73"/>
      <c r="B47" s="65" t="s">
        <v>591</v>
      </c>
      <c r="C47" s="64" t="s">
        <v>602</v>
      </c>
      <c r="D47" s="63">
        <v>29.4</v>
      </c>
    </row>
    <row r="48" spans="1:4" ht="47.25" customHeight="1" x14ac:dyDescent="0.2">
      <c r="A48" s="73"/>
      <c r="B48" s="65" t="s">
        <v>601</v>
      </c>
      <c r="C48" s="64" t="s">
        <v>600</v>
      </c>
      <c r="D48" s="63">
        <v>77.400000000000006</v>
      </c>
    </row>
    <row r="49" spans="1:4" ht="47.25" customHeight="1" x14ac:dyDescent="0.2">
      <c r="A49" s="73"/>
      <c r="B49" s="65" t="s">
        <v>599</v>
      </c>
      <c r="C49" s="64" t="s">
        <v>598</v>
      </c>
      <c r="D49" s="63">
        <v>136.19999999999999</v>
      </c>
    </row>
    <row r="50" spans="1:4" ht="49.5" customHeight="1" x14ac:dyDescent="0.2">
      <c r="A50" s="73"/>
      <c r="B50" s="74" t="s">
        <v>597</v>
      </c>
      <c r="C50" s="64" t="s">
        <v>596</v>
      </c>
      <c r="D50" s="63">
        <v>19.3</v>
      </c>
    </row>
    <row r="51" spans="1:4" ht="53.25" customHeight="1" x14ac:dyDescent="0.2">
      <c r="A51" s="73"/>
      <c r="B51" s="65" t="s">
        <v>595</v>
      </c>
      <c r="C51" s="64" t="s">
        <v>594</v>
      </c>
      <c r="D51" s="63">
        <v>22.1</v>
      </c>
    </row>
    <row r="52" spans="1:4" ht="48" customHeight="1" x14ac:dyDescent="0.2">
      <c r="A52" s="73"/>
      <c r="B52" s="65" t="s">
        <v>593</v>
      </c>
      <c r="C52" s="64" t="s">
        <v>592</v>
      </c>
      <c r="D52" s="63">
        <v>32.5</v>
      </c>
    </row>
    <row r="53" spans="1:4" ht="47.25" customHeight="1" x14ac:dyDescent="0.2">
      <c r="A53" s="73"/>
      <c r="B53" s="65" t="s">
        <v>591</v>
      </c>
      <c r="C53" s="64" t="s">
        <v>590</v>
      </c>
      <c r="D53" s="63">
        <v>42.7</v>
      </c>
    </row>
    <row r="54" spans="1:4" ht="33.75" x14ac:dyDescent="0.2">
      <c r="A54" s="70"/>
      <c r="B54" s="65" t="s">
        <v>589</v>
      </c>
      <c r="C54" s="64" t="s">
        <v>588</v>
      </c>
      <c r="D54" s="63">
        <v>97.6</v>
      </c>
    </row>
    <row r="55" spans="1:4" ht="33.75" x14ac:dyDescent="0.2">
      <c r="A55" s="69"/>
      <c r="B55" s="65" t="s">
        <v>587</v>
      </c>
      <c r="C55" s="64" t="s">
        <v>586</v>
      </c>
      <c r="D55" s="63">
        <v>162.80000000000001</v>
      </c>
    </row>
    <row r="56" spans="1:4" ht="48.75" customHeight="1" x14ac:dyDescent="0.2">
      <c r="A56" s="73"/>
      <c r="B56" s="65" t="s">
        <v>585</v>
      </c>
      <c r="C56" s="64" t="s">
        <v>584</v>
      </c>
      <c r="D56" s="63">
        <v>40</v>
      </c>
    </row>
    <row r="57" spans="1:4" ht="48" customHeight="1" x14ac:dyDescent="0.2">
      <c r="A57" s="73"/>
      <c r="B57" s="65" t="s">
        <v>583</v>
      </c>
      <c r="C57" s="64" t="s">
        <v>582</v>
      </c>
      <c r="D57" s="63">
        <v>48.1</v>
      </c>
    </row>
    <row r="58" spans="1:4" ht="51.75" customHeight="1" x14ac:dyDescent="0.2">
      <c r="A58" s="73"/>
      <c r="B58" s="65" t="s">
        <v>581</v>
      </c>
      <c r="C58" s="64" t="s">
        <v>580</v>
      </c>
      <c r="D58" s="63">
        <v>169.4</v>
      </c>
    </row>
    <row r="59" spans="1:4" ht="51.75" customHeight="1" x14ac:dyDescent="0.2">
      <c r="A59" s="73"/>
      <c r="B59" s="65" t="s">
        <v>579</v>
      </c>
      <c r="C59" s="64" t="s">
        <v>578</v>
      </c>
      <c r="D59" s="63">
        <v>220.2</v>
      </c>
    </row>
    <row r="60" spans="1:4" ht="44.25" x14ac:dyDescent="0.2">
      <c r="A60" s="66"/>
      <c r="B60" s="65" t="s">
        <v>577</v>
      </c>
      <c r="C60" s="64" t="s">
        <v>576</v>
      </c>
      <c r="D60" s="63">
        <v>57.5</v>
      </c>
    </row>
    <row r="61" spans="1:4" ht="33" x14ac:dyDescent="0.2">
      <c r="A61" s="66"/>
      <c r="B61" s="65" t="s">
        <v>575</v>
      </c>
      <c r="C61" s="64" t="s">
        <v>574</v>
      </c>
      <c r="D61" s="63">
        <v>52</v>
      </c>
    </row>
    <row r="62" spans="1:4" ht="22.5" x14ac:dyDescent="0.2">
      <c r="A62" s="66"/>
      <c r="B62" s="65" t="s">
        <v>573</v>
      </c>
      <c r="C62" s="64"/>
      <c r="D62" s="63">
        <v>30.9</v>
      </c>
    </row>
    <row r="63" spans="1:4" ht="22.5" x14ac:dyDescent="0.2">
      <c r="A63" s="66"/>
      <c r="B63" s="65" t="s">
        <v>572</v>
      </c>
      <c r="C63" s="64"/>
      <c r="D63" s="63">
        <v>26.7</v>
      </c>
    </row>
    <row r="64" spans="1:4" ht="44.25" x14ac:dyDescent="0.2">
      <c r="A64" s="72"/>
      <c r="B64" s="65" t="s">
        <v>571</v>
      </c>
      <c r="C64" s="64" t="s">
        <v>570</v>
      </c>
      <c r="D64" s="63">
        <v>60.5</v>
      </c>
    </row>
    <row r="65" spans="1:245" ht="44.25" x14ac:dyDescent="0.2">
      <c r="A65" s="71"/>
      <c r="B65" s="65" t="s">
        <v>569</v>
      </c>
      <c r="C65" s="64" t="s">
        <v>568</v>
      </c>
      <c r="D65" s="63">
        <v>52.1</v>
      </c>
    </row>
    <row r="66" spans="1:245" ht="46.5" customHeight="1" x14ac:dyDescent="0.2">
      <c r="A66" s="70"/>
      <c r="B66" s="67" t="s">
        <v>567</v>
      </c>
      <c r="C66" s="64" t="s">
        <v>566</v>
      </c>
      <c r="D66" s="63">
        <v>47.6</v>
      </c>
    </row>
    <row r="67" spans="1:245" ht="45.75" customHeight="1" x14ac:dyDescent="0.2">
      <c r="A67" s="69"/>
      <c r="B67" s="67" t="s">
        <v>565</v>
      </c>
      <c r="C67" s="64" t="s">
        <v>564</v>
      </c>
      <c r="D67" s="63">
        <v>38.799999999999997</v>
      </c>
    </row>
    <row r="68" spans="1:245" ht="56.25" customHeight="1" x14ac:dyDescent="0.2">
      <c r="A68" s="68"/>
      <c r="B68" s="67" t="s">
        <v>563</v>
      </c>
      <c r="C68" s="64"/>
      <c r="D68" s="63">
        <v>1565</v>
      </c>
    </row>
    <row r="69" spans="1:245" ht="22.5" x14ac:dyDescent="0.2">
      <c r="A69" s="66"/>
      <c r="B69" s="65" t="s">
        <v>562</v>
      </c>
      <c r="C69" s="64" t="s">
        <v>561</v>
      </c>
      <c r="D69" s="63">
        <v>38</v>
      </c>
    </row>
    <row r="70" spans="1:245" ht="22.5" x14ac:dyDescent="0.2">
      <c r="A70" s="66"/>
      <c r="B70" s="65" t="s">
        <v>560</v>
      </c>
      <c r="C70" s="64" t="s">
        <v>559</v>
      </c>
      <c r="D70" s="63">
        <v>21.3</v>
      </c>
    </row>
    <row r="71" spans="1:245" ht="22.5" x14ac:dyDescent="0.2">
      <c r="A71" s="66"/>
      <c r="B71" s="65" t="s">
        <v>558</v>
      </c>
      <c r="C71" s="64" t="s">
        <v>557</v>
      </c>
      <c r="D71" s="63">
        <v>7</v>
      </c>
    </row>
    <row r="72" spans="1:245" ht="22.5" x14ac:dyDescent="0.2">
      <c r="A72" s="66"/>
      <c r="B72" s="65" t="s">
        <v>556</v>
      </c>
      <c r="C72" s="64" t="s">
        <v>555</v>
      </c>
      <c r="D72" s="63">
        <v>3.2</v>
      </c>
    </row>
    <row r="73" spans="1:245" ht="42.75" customHeight="1" thickBot="1" x14ac:dyDescent="0.25">
      <c r="A73" s="62"/>
      <c r="B73" s="61" t="s">
        <v>554</v>
      </c>
      <c r="C73" s="60" t="s">
        <v>553</v>
      </c>
      <c r="D73" s="59">
        <v>28.1</v>
      </c>
    </row>
    <row r="74" spans="1:245" x14ac:dyDescent="0.2">
      <c r="C74" s="55"/>
      <c r="D74" s="54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57"/>
      <c r="GU74" s="57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57"/>
      <c r="HN74" s="57"/>
      <c r="HO74" s="57"/>
      <c r="HP74" s="57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7"/>
      <c r="IC74" s="57"/>
      <c r="ID74" s="57"/>
      <c r="IE74" s="57"/>
      <c r="IF74" s="57"/>
      <c r="IG74" s="57"/>
      <c r="IH74" s="57"/>
      <c r="II74" s="57"/>
      <c r="IJ74" s="57"/>
      <c r="IK74" s="57"/>
    </row>
    <row r="75" spans="1:245" ht="14.25" x14ac:dyDescent="0.2">
      <c r="A75" s="58"/>
      <c r="B75" s="58"/>
      <c r="C75" s="57"/>
      <c r="D75" s="56"/>
    </row>
    <row r="76" spans="1:245" x14ac:dyDescent="0.2">
      <c r="C76" s="55"/>
      <c r="D76" s="54"/>
    </row>
    <row r="77" spans="1:245" x14ac:dyDescent="0.2">
      <c r="D77" s="53"/>
    </row>
    <row r="78" spans="1:245" x14ac:dyDescent="0.2">
      <c r="D78" s="53"/>
    </row>
    <row r="79" spans="1:245" x14ac:dyDescent="0.2">
      <c r="D79" s="53"/>
    </row>
    <row r="80" spans="1:245" x14ac:dyDescent="0.2">
      <c r="D80" s="53"/>
    </row>
    <row r="81" spans="4:4" x14ac:dyDescent="0.2">
      <c r="D81" s="53"/>
    </row>
    <row r="82" spans="4:4" x14ac:dyDescent="0.2">
      <c r="D82" s="53"/>
    </row>
    <row r="83" spans="4:4" x14ac:dyDescent="0.2">
      <c r="D83" s="53"/>
    </row>
    <row r="84" spans="4:4" x14ac:dyDescent="0.2">
      <c r="D84" s="53"/>
    </row>
    <row r="85" spans="4:4" x14ac:dyDescent="0.2">
      <c r="D85" s="53"/>
    </row>
    <row r="86" spans="4:4" x14ac:dyDescent="0.2">
      <c r="D86" s="53"/>
    </row>
    <row r="87" spans="4:4" x14ac:dyDescent="0.2">
      <c r="D87" s="53"/>
    </row>
    <row r="88" spans="4:4" x14ac:dyDescent="0.2">
      <c r="D88" s="53"/>
    </row>
    <row r="89" spans="4:4" x14ac:dyDescent="0.2">
      <c r="D89" s="53"/>
    </row>
    <row r="90" spans="4:4" x14ac:dyDescent="0.2">
      <c r="D90" s="53"/>
    </row>
    <row r="91" spans="4:4" x14ac:dyDescent="0.2">
      <c r="D91" s="53"/>
    </row>
    <row r="92" spans="4:4" x14ac:dyDescent="0.2">
      <c r="D92" s="53"/>
    </row>
    <row r="93" spans="4:4" x14ac:dyDescent="0.2">
      <c r="D93" s="53"/>
    </row>
    <row r="94" spans="4:4" x14ac:dyDescent="0.2">
      <c r="D94" s="53"/>
    </row>
    <row r="95" spans="4:4" x14ac:dyDescent="0.2">
      <c r="D95" s="53"/>
    </row>
    <row r="96" spans="4:4" x14ac:dyDescent="0.2">
      <c r="D96" s="53"/>
    </row>
    <row r="97" spans="4:4" x14ac:dyDescent="0.2">
      <c r="D97" s="53"/>
    </row>
    <row r="98" spans="4:4" x14ac:dyDescent="0.2">
      <c r="D98" s="53"/>
    </row>
    <row r="99" spans="4:4" x14ac:dyDescent="0.2">
      <c r="D99" s="53"/>
    </row>
    <row r="100" spans="4:4" x14ac:dyDescent="0.2">
      <c r="D100" s="53"/>
    </row>
    <row r="101" spans="4:4" x14ac:dyDescent="0.2">
      <c r="D101" s="53"/>
    </row>
    <row r="102" spans="4:4" x14ac:dyDescent="0.2">
      <c r="D102" s="53"/>
    </row>
    <row r="103" spans="4:4" x14ac:dyDescent="0.2">
      <c r="D103" s="53"/>
    </row>
    <row r="104" spans="4:4" x14ac:dyDescent="0.2">
      <c r="D104" s="53"/>
    </row>
    <row r="105" spans="4:4" x14ac:dyDescent="0.2">
      <c r="D105" s="53"/>
    </row>
    <row r="106" spans="4:4" x14ac:dyDescent="0.2">
      <c r="D106" s="53"/>
    </row>
    <row r="107" spans="4:4" x14ac:dyDescent="0.2">
      <c r="D107" s="53"/>
    </row>
    <row r="108" spans="4:4" x14ac:dyDescent="0.2">
      <c r="D108" s="53"/>
    </row>
    <row r="109" spans="4:4" x14ac:dyDescent="0.2">
      <c r="D109" s="53"/>
    </row>
    <row r="110" spans="4:4" x14ac:dyDescent="0.2">
      <c r="D110" s="53"/>
    </row>
    <row r="111" spans="4:4" x14ac:dyDescent="0.2">
      <c r="D111" s="53"/>
    </row>
    <row r="112" spans="4:4" x14ac:dyDescent="0.2">
      <c r="D112" s="53"/>
    </row>
    <row r="113" spans="4:4" x14ac:dyDescent="0.2">
      <c r="D113" s="53"/>
    </row>
    <row r="114" spans="4:4" x14ac:dyDescent="0.2">
      <c r="D114" s="53"/>
    </row>
    <row r="115" spans="4:4" x14ac:dyDescent="0.2">
      <c r="D115" s="53"/>
    </row>
    <row r="116" spans="4:4" x14ac:dyDescent="0.2">
      <c r="D116" s="53"/>
    </row>
    <row r="117" spans="4:4" x14ac:dyDescent="0.2">
      <c r="D117" s="53"/>
    </row>
    <row r="118" spans="4:4" x14ac:dyDescent="0.2">
      <c r="D118" s="53"/>
    </row>
    <row r="119" spans="4:4" x14ac:dyDescent="0.2">
      <c r="D119" s="53"/>
    </row>
    <row r="120" spans="4:4" x14ac:dyDescent="0.2">
      <c r="D120" s="53"/>
    </row>
    <row r="121" spans="4:4" x14ac:dyDescent="0.2">
      <c r="D121" s="53"/>
    </row>
    <row r="122" spans="4:4" x14ac:dyDescent="0.2">
      <c r="D122" s="53"/>
    </row>
    <row r="123" spans="4:4" x14ac:dyDescent="0.2">
      <c r="D123" s="53"/>
    </row>
    <row r="124" spans="4:4" x14ac:dyDescent="0.2">
      <c r="D124" s="53"/>
    </row>
    <row r="125" spans="4:4" x14ac:dyDescent="0.2">
      <c r="D125" s="53"/>
    </row>
    <row r="126" spans="4:4" x14ac:dyDescent="0.2">
      <c r="D126" s="53"/>
    </row>
    <row r="127" spans="4:4" x14ac:dyDescent="0.2">
      <c r="D127" s="53"/>
    </row>
    <row r="128" spans="4:4" x14ac:dyDescent="0.2">
      <c r="D128" s="53"/>
    </row>
    <row r="129" spans="4:4" x14ac:dyDescent="0.2">
      <c r="D129" s="53"/>
    </row>
    <row r="130" spans="4:4" x14ac:dyDescent="0.2">
      <c r="D130" s="53"/>
    </row>
    <row r="131" spans="4:4" x14ac:dyDescent="0.2">
      <c r="D131" s="53"/>
    </row>
    <row r="132" spans="4:4" x14ac:dyDescent="0.2">
      <c r="D132" s="53"/>
    </row>
    <row r="133" spans="4:4" x14ac:dyDescent="0.2">
      <c r="D133" s="53"/>
    </row>
    <row r="134" spans="4:4" x14ac:dyDescent="0.2">
      <c r="D134" s="53"/>
    </row>
    <row r="135" spans="4:4" x14ac:dyDescent="0.2">
      <c r="D135" s="53"/>
    </row>
    <row r="136" spans="4:4" x14ac:dyDescent="0.2">
      <c r="D136" s="53"/>
    </row>
    <row r="137" spans="4:4" x14ac:dyDescent="0.2">
      <c r="D137" s="53"/>
    </row>
    <row r="138" spans="4:4" x14ac:dyDescent="0.2">
      <c r="D138" s="53"/>
    </row>
    <row r="139" spans="4:4" x14ac:dyDescent="0.2">
      <c r="D139" s="53"/>
    </row>
    <row r="140" spans="4:4" x14ac:dyDescent="0.2">
      <c r="D140" s="53"/>
    </row>
    <row r="141" spans="4:4" x14ac:dyDescent="0.2">
      <c r="D141" s="53"/>
    </row>
    <row r="142" spans="4:4" x14ac:dyDescent="0.2">
      <c r="D142" s="53"/>
    </row>
    <row r="143" spans="4:4" x14ac:dyDescent="0.2">
      <c r="D143" s="53"/>
    </row>
    <row r="144" spans="4:4" x14ac:dyDescent="0.2">
      <c r="D144" s="53"/>
    </row>
    <row r="145" spans="4:4" x14ac:dyDescent="0.2">
      <c r="D145" s="53"/>
    </row>
    <row r="146" spans="4:4" x14ac:dyDescent="0.2">
      <c r="D146" s="53"/>
    </row>
    <row r="147" spans="4:4" x14ac:dyDescent="0.2">
      <c r="D147" s="53"/>
    </row>
    <row r="148" spans="4:4" x14ac:dyDescent="0.2">
      <c r="D148" s="53"/>
    </row>
    <row r="149" spans="4:4" x14ac:dyDescent="0.2">
      <c r="D149" s="53"/>
    </row>
    <row r="150" spans="4:4" x14ac:dyDescent="0.2">
      <c r="D150" s="53"/>
    </row>
    <row r="151" spans="4:4" x14ac:dyDescent="0.2">
      <c r="D151" s="53"/>
    </row>
    <row r="152" spans="4:4" x14ac:dyDescent="0.2">
      <c r="D152" s="53"/>
    </row>
    <row r="153" spans="4:4" x14ac:dyDescent="0.2">
      <c r="D153" s="53"/>
    </row>
    <row r="154" spans="4:4" x14ac:dyDescent="0.2">
      <c r="D154" s="53"/>
    </row>
    <row r="155" spans="4:4" x14ac:dyDescent="0.2">
      <c r="D155" s="53"/>
    </row>
    <row r="156" spans="4:4" x14ac:dyDescent="0.2">
      <c r="D156" s="53"/>
    </row>
    <row r="157" spans="4:4" x14ac:dyDescent="0.2">
      <c r="D157" s="53"/>
    </row>
    <row r="158" spans="4:4" x14ac:dyDescent="0.2">
      <c r="D158" s="53"/>
    </row>
    <row r="159" spans="4:4" x14ac:dyDescent="0.2">
      <c r="D159" s="53"/>
    </row>
    <row r="160" spans="4:4" x14ac:dyDescent="0.2">
      <c r="D160" s="53"/>
    </row>
    <row r="161" spans="4:4" x14ac:dyDescent="0.2">
      <c r="D161" s="53"/>
    </row>
    <row r="162" spans="4:4" x14ac:dyDescent="0.2">
      <c r="D162" s="53"/>
    </row>
    <row r="163" spans="4:4" x14ac:dyDescent="0.2">
      <c r="D163" s="53"/>
    </row>
    <row r="164" spans="4:4" x14ac:dyDescent="0.2">
      <c r="D164" s="53"/>
    </row>
    <row r="165" spans="4:4" x14ac:dyDescent="0.2">
      <c r="D165" s="53"/>
    </row>
    <row r="166" spans="4:4" x14ac:dyDescent="0.2">
      <c r="D166" s="53"/>
    </row>
    <row r="167" spans="4:4" x14ac:dyDescent="0.2">
      <c r="D167" s="53"/>
    </row>
    <row r="168" spans="4:4" x14ac:dyDescent="0.2">
      <c r="D168" s="53"/>
    </row>
  </sheetData>
  <mergeCells count="15">
    <mergeCell ref="A54:A55"/>
    <mergeCell ref="A1:D1"/>
    <mergeCell ref="A10:A21"/>
    <mergeCell ref="A22:A24"/>
    <mergeCell ref="A28:A30"/>
    <mergeCell ref="A31:A33"/>
    <mergeCell ref="A37:A38"/>
    <mergeCell ref="A25:A27"/>
    <mergeCell ref="A75:B75"/>
    <mergeCell ref="A60:A61"/>
    <mergeCell ref="A62:A63"/>
    <mergeCell ref="A69:A70"/>
    <mergeCell ref="A71:A72"/>
    <mergeCell ref="A64:A65"/>
    <mergeCell ref="A66:A67"/>
  </mergeCells>
  <printOptions horizontalCentered="1"/>
  <pageMargins left="0" right="0" top="0" bottom="0" header="0" footer="0"/>
  <pageSetup paperSize="9" scale="70" fitToWidth="0" fitToHeight="0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5"/>
  <sheetViews>
    <sheetView view="pageLayout" zoomScaleNormal="100" workbookViewId="0">
      <selection activeCell="B102" sqref="B102"/>
    </sheetView>
  </sheetViews>
  <sheetFormatPr defaultRowHeight="14.25" x14ac:dyDescent="0.2"/>
  <cols>
    <col min="1" max="1" width="26.140625" style="3" customWidth="1"/>
    <col min="2" max="2" width="72.28515625" style="3" customWidth="1"/>
    <col min="3" max="3" width="8.140625" style="3" customWidth="1"/>
    <col min="4" max="16384" width="9.140625" style="3"/>
  </cols>
  <sheetData>
    <row r="1" spans="1:3" ht="28.5" x14ac:dyDescent="0.45">
      <c r="B1" s="49" t="s">
        <v>552</v>
      </c>
      <c r="C1" s="40"/>
    </row>
    <row r="2" spans="1:3" x14ac:dyDescent="0.2">
      <c r="A2" s="48" t="s">
        <v>551</v>
      </c>
      <c r="B2" s="48" t="s">
        <v>550</v>
      </c>
      <c r="C2" s="47" t="s">
        <v>549</v>
      </c>
    </row>
    <row r="3" spans="1:3" x14ac:dyDescent="0.2">
      <c r="A3" s="45"/>
      <c r="B3" s="44" t="s">
        <v>548</v>
      </c>
      <c r="C3" s="46"/>
    </row>
    <row r="4" spans="1:3" ht="15" x14ac:dyDescent="0.25">
      <c r="A4" s="42" t="s">
        <v>547</v>
      </c>
      <c r="B4" s="42" t="s">
        <v>546</v>
      </c>
      <c r="C4" s="41">
        <v>196.58</v>
      </c>
    </row>
    <row r="5" spans="1:3" ht="15" x14ac:dyDescent="0.25">
      <c r="A5" s="42" t="s">
        <v>545</v>
      </c>
      <c r="B5" s="42" t="s">
        <v>544</v>
      </c>
      <c r="C5" s="41">
        <v>1097.32</v>
      </c>
    </row>
    <row r="6" spans="1:3" ht="15" x14ac:dyDescent="0.25">
      <c r="A6" s="42" t="s">
        <v>543</v>
      </c>
      <c r="B6" s="42" t="s">
        <v>542</v>
      </c>
      <c r="C6" s="41">
        <v>1093.48</v>
      </c>
    </row>
    <row r="7" spans="1:3" ht="15" x14ac:dyDescent="0.25">
      <c r="A7" s="42" t="s">
        <v>541</v>
      </c>
      <c r="B7" s="42" t="s">
        <v>540</v>
      </c>
      <c r="C7" s="41">
        <v>34.08</v>
      </c>
    </row>
    <row r="8" spans="1:3" ht="15" x14ac:dyDescent="0.25">
      <c r="A8" s="42" t="s">
        <v>539</v>
      </c>
      <c r="B8" s="42" t="s">
        <v>538</v>
      </c>
      <c r="C8" s="41">
        <v>41.78</v>
      </c>
    </row>
    <row r="9" spans="1:3" ht="15" x14ac:dyDescent="0.25">
      <c r="A9" s="42" t="s">
        <v>537</v>
      </c>
      <c r="B9" s="42" t="s">
        <v>536</v>
      </c>
      <c r="C9" s="41">
        <v>49.33</v>
      </c>
    </row>
    <row r="10" spans="1:3" ht="15" x14ac:dyDescent="0.25">
      <c r="A10" s="42" t="s">
        <v>535</v>
      </c>
      <c r="B10" s="42" t="s">
        <v>534</v>
      </c>
      <c r="C10" s="41">
        <v>66.05</v>
      </c>
    </row>
    <row r="11" spans="1:3" ht="15" x14ac:dyDescent="0.25">
      <c r="A11" s="42" t="s">
        <v>533</v>
      </c>
      <c r="B11" s="42" t="s">
        <v>532</v>
      </c>
      <c r="C11" s="41">
        <v>75.02</v>
      </c>
    </row>
    <row r="12" spans="1:3" ht="15" x14ac:dyDescent="0.25">
      <c r="A12" s="42" t="s">
        <v>531</v>
      </c>
      <c r="B12" s="42" t="s">
        <v>530</v>
      </c>
      <c r="C12" s="41">
        <v>126.76</v>
      </c>
    </row>
    <row r="13" spans="1:3" ht="15" x14ac:dyDescent="0.25">
      <c r="A13" s="42" t="s">
        <v>529</v>
      </c>
      <c r="B13" s="42" t="s">
        <v>528</v>
      </c>
      <c r="C13" s="41">
        <v>185</v>
      </c>
    </row>
    <row r="14" spans="1:3" ht="15" x14ac:dyDescent="0.25">
      <c r="A14" s="42" t="s">
        <v>527</v>
      </c>
      <c r="B14" s="42" t="s">
        <v>526</v>
      </c>
      <c r="C14" s="41">
        <v>241.87</v>
      </c>
    </row>
    <row r="15" spans="1:3" ht="15" x14ac:dyDescent="0.25">
      <c r="A15" s="42" t="s">
        <v>525</v>
      </c>
      <c r="B15" s="42" t="s">
        <v>524</v>
      </c>
      <c r="C15" s="41">
        <v>280.58</v>
      </c>
    </row>
    <row r="16" spans="1:3" ht="15" x14ac:dyDescent="0.25">
      <c r="A16" s="42" t="s">
        <v>523</v>
      </c>
      <c r="B16" s="42" t="s">
        <v>522</v>
      </c>
      <c r="C16" s="41">
        <v>385.06</v>
      </c>
    </row>
    <row r="17" spans="1:3" ht="15" x14ac:dyDescent="0.25">
      <c r="A17" s="42" t="s">
        <v>521</v>
      </c>
      <c r="B17" s="42" t="s">
        <v>520</v>
      </c>
      <c r="C17" s="41">
        <v>440.9</v>
      </c>
    </row>
    <row r="18" spans="1:3" ht="15" x14ac:dyDescent="0.25">
      <c r="A18" s="42" t="s">
        <v>519</v>
      </c>
      <c r="B18" s="42" t="s">
        <v>518</v>
      </c>
      <c r="C18" s="41">
        <v>206.52</v>
      </c>
    </row>
    <row r="19" spans="1:3" ht="15" x14ac:dyDescent="0.25">
      <c r="A19" s="42" t="s">
        <v>517</v>
      </c>
      <c r="B19" s="42" t="s">
        <v>516</v>
      </c>
      <c r="C19" s="41">
        <v>372.61</v>
      </c>
    </row>
    <row r="20" spans="1:3" ht="15" x14ac:dyDescent="0.25">
      <c r="A20" s="42" t="s">
        <v>515</v>
      </c>
      <c r="B20" s="42" t="s">
        <v>514</v>
      </c>
      <c r="C20" s="41">
        <v>140.18</v>
      </c>
    </row>
    <row r="21" spans="1:3" ht="15" x14ac:dyDescent="0.25">
      <c r="A21" s="42" t="s">
        <v>513</v>
      </c>
      <c r="B21" s="42" t="s">
        <v>512</v>
      </c>
      <c r="C21" s="41">
        <v>84.97</v>
      </c>
    </row>
    <row r="22" spans="1:3" ht="15" x14ac:dyDescent="0.25">
      <c r="A22" s="42" t="s">
        <v>511</v>
      </c>
      <c r="B22" s="42" t="s">
        <v>510</v>
      </c>
      <c r="C22" s="41">
        <v>143.36000000000001</v>
      </c>
    </row>
    <row r="23" spans="1:3" ht="15" x14ac:dyDescent="0.25">
      <c r="A23" s="42" t="s">
        <v>509</v>
      </c>
      <c r="B23" s="42" t="s">
        <v>508</v>
      </c>
      <c r="C23" s="41">
        <v>58.06</v>
      </c>
    </row>
    <row r="24" spans="1:3" ht="15" x14ac:dyDescent="0.25">
      <c r="A24" s="42" t="s">
        <v>507</v>
      </c>
      <c r="B24" s="42" t="s">
        <v>506</v>
      </c>
      <c r="C24" s="41">
        <v>57.32</v>
      </c>
    </row>
    <row r="25" spans="1:3" ht="15" x14ac:dyDescent="0.25">
      <c r="A25" s="42" t="s">
        <v>505</v>
      </c>
      <c r="B25" s="42" t="s">
        <v>504</v>
      </c>
      <c r="C25" s="41">
        <v>88.66</v>
      </c>
    </row>
    <row r="26" spans="1:3" ht="15" x14ac:dyDescent="0.25">
      <c r="A26" s="42" t="s">
        <v>503</v>
      </c>
      <c r="B26" s="42" t="s">
        <v>502</v>
      </c>
      <c r="C26" s="41">
        <v>88.7</v>
      </c>
    </row>
    <row r="27" spans="1:3" ht="15" x14ac:dyDescent="0.25">
      <c r="A27" s="42" t="s">
        <v>501</v>
      </c>
      <c r="B27" s="42" t="s">
        <v>500</v>
      </c>
      <c r="C27" s="41">
        <v>64.06</v>
      </c>
    </row>
    <row r="28" spans="1:3" ht="15" x14ac:dyDescent="0.25">
      <c r="A28" s="42" t="s">
        <v>499</v>
      </c>
      <c r="B28" s="42" t="s">
        <v>498</v>
      </c>
      <c r="C28" s="41">
        <v>75.36</v>
      </c>
    </row>
    <row r="29" spans="1:3" ht="15" x14ac:dyDescent="0.25">
      <c r="A29" s="42" t="s">
        <v>497</v>
      </c>
      <c r="B29" s="42" t="s">
        <v>496</v>
      </c>
      <c r="C29" s="41">
        <v>64.63</v>
      </c>
    </row>
    <row r="30" spans="1:3" ht="15" x14ac:dyDescent="0.25">
      <c r="A30" s="42" t="s">
        <v>495</v>
      </c>
      <c r="B30" s="42" t="s">
        <v>494</v>
      </c>
      <c r="C30" s="41">
        <v>56.51</v>
      </c>
    </row>
    <row r="31" spans="1:3" ht="15" x14ac:dyDescent="0.25">
      <c r="A31" s="42" t="s">
        <v>493</v>
      </c>
      <c r="B31" s="42" t="s">
        <v>492</v>
      </c>
      <c r="C31" s="41">
        <v>93.24</v>
      </c>
    </row>
    <row r="32" spans="1:3" ht="15" x14ac:dyDescent="0.25">
      <c r="A32" s="42" t="s">
        <v>491</v>
      </c>
      <c r="B32" s="42" t="s">
        <v>490</v>
      </c>
      <c r="C32" s="41">
        <v>60.31</v>
      </c>
    </row>
    <row r="33" spans="1:3" ht="15" x14ac:dyDescent="0.25">
      <c r="A33" s="42" t="s">
        <v>489</v>
      </c>
      <c r="B33" s="42" t="s">
        <v>488</v>
      </c>
      <c r="C33" s="41">
        <v>74</v>
      </c>
    </row>
    <row r="34" spans="1:3" ht="15" x14ac:dyDescent="0.25">
      <c r="A34" s="42" t="s">
        <v>487</v>
      </c>
      <c r="B34" s="42" t="s">
        <v>486</v>
      </c>
      <c r="C34" s="41">
        <v>99.41</v>
      </c>
    </row>
    <row r="35" spans="1:3" ht="15" x14ac:dyDescent="0.25">
      <c r="A35" s="42" t="s">
        <v>485</v>
      </c>
      <c r="B35" s="42" t="s">
        <v>483</v>
      </c>
      <c r="C35" s="41">
        <v>298.20999999999998</v>
      </c>
    </row>
    <row r="36" spans="1:3" ht="15" x14ac:dyDescent="0.25">
      <c r="A36" s="42" t="s">
        <v>484</v>
      </c>
      <c r="B36" s="42" t="s">
        <v>483</v>
      </c>
      <c r="C36" s="41">
        <v>298.20999999999998</v>
      </c>
    </row>
    <row r="37" spans="1:3" ht="15" x14ac:dyDescent="0.25">
      <c r="A37" s="42" t="s">
        <v>482</v>
      </c>
      <c r="B37" s="42" t="s">
        <v>481</v>
      </c>
      <c r="C37" s="41">
        <v>84.3</v>
      </c>
    </row>
    <row r="38" spans="1:3" ht="15" x14ac:dyDescent="0.25">
      <c r="A38" s="42" t="s">
        <v>480</v>
      </c>
      <c r="B38" s="42" t="s">
        <v>479</v>
      </c>
      <c r="C38" s="41">
        <v>80.5</v>
      </c>
    </row>
    <row r="39" spans="1:3" ht="15" x14ac:dyDescent="0.25">
      <c r="A39" s="42" t="s">
        <v>478</v>
      </c>
      <c r="B39" s="42" t="s">
        <v>477</v>
      </c>
      <c r="C39" s="41">
        <v>218.84</v>
      </c>
    </row>
    <row r="40" spans="1:3" ht="15" x14ac:dyDescent="0.25">
      <c r="A40" s="42" t="s">
        <v>476</v>
      </c>
      <c r="B40" s="42" t="s">
        <v>475</v>
      </c>
      <c r="C40" s="41">
        <v>64.2</v>
      </c>
    </row>
    <row r="41" spans="1:3" ht="15" x14ac:dyDescent="0.25">
      <c r="A41" s="42" t="s">
        <v>474</v>
      </c>
      <c r="B41" s="42" t="s">
        <v>473</v>
      </c>
      <c r="C41" s="41">
        <v>88.7</v>
      </c>
    </row>
    <row r="42" spans="1:3" ht="15" x14ac:dyDescent="0.25">
      <c r="A42" s="42" t="s">
        <v>472</v>
      </c>
      <c r="B42" s="42" t="s">
        <v>471</v>
      </c>
      <c r="C42" s="41">
        <v>238.79</v>
      </c>
    </row>
    <row r="43" spans="1:3" ht="15" x14ac:dyDescent="0.25">
      <c r="A43" s="42" t="s">
        <v>470</v>
      </c>
      <c r="B43" s="42" t="s">
        <v>469</v>
      </c>
      <c r="C43" s="41">
        <v>33.92</v>
      </c>
    </row>
    <row r="44" spans="1:3" ht="15" x14ac:dyDescent="0.25">
      <c r="A44" s="42" t="s">
        <v>468</v>
      </c>
      <c r="B44" s="42" t="s">
        <v>467</v>
      </c>
      <c r="C44" s="41">
        <v>40.090000000000003</v>
      </c>
    </row>
    <row r="45" spans="1:3" ht="15" x14ac:dyDescent="0.25">
      <c r="A45" s="42" t="s">
        <v>466</v>
      </c>
      <c r="B45" s="42" t="s">
        <v>465</v>
      </c>
      <c r="C45" s="41">
        <v>16.25</v>
      </c>
    </row>
    <row r="46" spans="1:3" ht="15" x14ac:dyDescent="0.25">
      <c r="A46" s="42" t="s">
        <v>464</v>
      </c>
      <c r="B46" s="42" t="s">
        <v>463</v>
      </c>
      <c r="C46" s="41">
        <v>235.38</v>
      </c>
    </row>
    <row r="47" spans="1:3" ht="15" x14ac:dyDescent="0.25">
      <c r="A47" s="42" t="s">
        <v>462</v>
      </c>
      <c r="B47" s="42" t="s">
        <v>461</v>
      </c>
      <c r="C47" s="41">
        <v>127.57</v>
      </c>
    </row>
    <row r="48" spans="1:3" ht="15" x14ac:dyDescent="0.25">
      <c r="A48" s="42" t="s">
        <v>460</v>
      </c>
      <c r="B48" s="42" t="s">
        <v>459</v>
      </c>
      <c r="C48" s="41">
        <v>408.8</v>
      </c>
    </row>
    <row r="49" spans="1:3" ht="15" x14ac:dyDescent="0.25">
      <c r="A49" s="42" t="s">
        <v>458</v>
      </c>
      <c r="B49" s="42" t="s">
        <v>457</v>
      </c>
      <c r="C49" s="41">
        <v>45.29</v>
      </c>
    </row>
    <row r="50" spans="1:3" ht="15" x14ac:dyDescent="0.25">
      <c r="A50" s="42" t="s">
        <v>456</v>
      </c>
      <c r="B50" s="42" t="s">
        <v>455</v>
      </c>
      <c r="C50" s="41">
        <v>62.59</v>
      </c>
    </row>
    <row r="51" spans="1:3" ht="15" x14ac:dyDescent="0.25">
      <c r="A51" s="42" t="s">
        <v>454</v>
      </c>
      <c r="B51" s="42" t="s">
        <v>453</v>
      </c>
      <c r="C51" s="41">
        <v>76.69</v>
      </c>
    </row>
    <row r="52" spans="1:3" ht="15" x14ac:dyDescent="0.25">
      <c r="A52" s="42" t="s">
        <v>452</v>
      </c>
      <c r="B52" s="42" t="s">
        <v>451</v>
      </c>
      <c r="C52" s="41">
        <v>60.01</v>
      </c>
    </row>
    <row r="53" spans="1:3" ht="15" x14ac:dyDescent="0.25">
      <c r="A53" s="42" t="s">
        <v>450</v>
      </c>
      <c r="B53" s="42" t="s">
        <v>449</v>
      </c>
      <c r="C53" s="41">
        <v>48.52</v>
      </c>
    </row>
    <row r="54" spans="1:3" ht="15" x14ac:dyDescent="0.25">
      <c r="A54" s="42" t="s">
        <v>448</v>
      </c>
      <c r="B54" s="42" t="s">
        <v>447</v>
      </c>
      <c r="C54" s="41">
        <v>53.14</v>
      </c>
    </row>
    <row r="55" spans="1:3" ht="15" x14ac:dyDescent="0.25">
      <c r="A55" s="42" t="s">
        <v>446</v>
      </c>
      <c r="B55" s="42" t="s">
        <v>445</v>
      </c>
      <c r="C55" s="41">
        <v>105.11</v>
      </c>
    </row>
    <row r="56" spans="1:3" ht="15" x14ac:dyDescent="0.25">
      <c r="A56" s="42" t="s">
        <v>444</v>
      </c>
      <c r="B56" s="42" t="s">
        <v>443</v>
      </c>
      <c r="C56" s="41">
        <v>121.64</v>
      </c>
    </row>
    <row r="57" spans="1:3" ht="15" x14ac:dyDescent="0.25">
      <c r="A57" s="42" t="s">
        <v>442</v>
      </c>
      <c r="B57" s="42" t="s">
        <v>441</v>
      </c>
      <c r="C57" s="41">
        <v>132.31</v>
      </c>
    </row>
    <row r="58" spans="1:3" ht="15" x14ac:dyDescent="0.25">
      <c r="A58" s="42" t="s">
        <v>440</v>
      </c>
      <c r="B58" s="42" t="s">
        <v>439</v>
      </c>
      <c r="C58" s="41">
        <v>133.49</v>
      </c>
    </row>
    <row r="59" spans="1:3" ht="15" x14ac:dyDescent="0.25">
      <c r="A59" s="42" t="s">
        <v>438</v>
      </c>
      <c r="B59" s="42" t="s">
        <v>437</v>
      </c>
      <c r="C59" s="41">
        <v>94.82</v>
      </c>
    </row>
    <row r="60" spans="1:3" ht="15" x14ac:dyDescent="0.25">
      <c r="A60" s="42" t="s">
        <v>436</v>
      </c>
      <c r="B60" s="42" t="s">
        <v>435</v>
      </c>
      <c r="C60" s="41">
        <v>100.39</v>
      </c>
    </row>
    <row r="61" spans="1:3" ht="15" x14ac:dyDescent="0.25">
      <c r="A61" s="42" t="s">
        <v>434</v>
      </c>
      <c r="B61" s="42" t="s">
        <v>433</v>
      </c>
      <c r="C61" s="41">
        <v>69.010000000000005</v>
      </c>
    </row>
    <row r="62" spans="1:3" ht="15" x14ac:dyDescent="0.25">
      <c r="A62" s="42" t="s">
        <v>432</v>
      </c>
      <c r="B62" s="42" t="s">
        <v>431</v>
      </c>
      <c r="C62" s="41">
        <v>186.34</v>
      </c>
    </row>
    <row r="63" spans="1:3" ht="15" x14ac:dyDescent="0.25">
      <c r="A63" s="42" t="s">
        <v>430</v>
      </c>
      <c r="B63" s="42" t="s">
        <v>429</v>
      </c>
      <c r="C63" s="41">
        <v>33.36</v>
      </c>
    </row>
    <row r="64" spans="1:3" ht="15" x14ac:dyDescent="0.25">
      <c r="A64" s="42" t="s">
        <v>428</v>
      </c>
      <c r="B64" s="42" t="s">
        <v>427</v>
      </c>
      <c r="C64" s="41">
        <v>120.89</v>
      </c>
    </row>
    <row r="65" spans="1:3" ht="15" x14ac:dyDescent="0.25">
      <c r="A65" s="42" t="s">
        <v>426</v>
      </c>
      <c r="B65" s="42" t="s">
        <v>425</v>
      </c>
      <c r="C65" s="41">
        <v>1112.02</v>
      </c>
    </row>
    <row r="66" spans="1:3" ht="15" x14ac:dyDescent="0.25">
      <c r="A66" s="42" t="s">
        <v>424</v>
      </c>
      <c r="B66" s="42" t="s">
        <v>423</v>
      </c>
      <c r="C66" s="41">
        <v>1112.02</v>
      </c>
    </row>
    <row r="67" spans="1:3" ht="15" x14ac:dyDescent="0.25">
      <c r="A67" s="42" t="s">
        <v>422</v>
      </c>
      <c r="B67" s="42" t="s">
        <v>421</v>
      </c>
      <c r="C67" s="41">
        <v>12.11</v>
      </c>
    </row>
    <row r="68" spans="1:3" ht="15" x14ac:dyDescent="0.25">
      <c r="A68" s="42" t="s">
        <v>420</v>
      </c>
      <c r="B68" s="42" t="s">
        <v>419</v>
      </c>
      <c r="C68" s="41">
        <v>30.58</v>
      </c>
    </row>
    <row r="69" spans="1:3" ht="15" x14ac:dyDescent="0.25">
      <c r="A69" s="42" t="s">
        <v>418</v>
      </c>
      <c r="B69" s="42" t="s">
        <v>417</v>
      </c>
      <c r="C69" s="41">
        <v>45.85</v>
      </c>
    </row>
    <row r="70" spans="1:3" ht="15" x14ac:dyDescent="0.25">
      <c r="A70" s="42" t="s">
        <v>416</v>
      </c>
      <c r="B70" s="42" t="s">
        <v>415</v>
      </c>
      <c r="C70" s="41">
        <v>18.170000000000002</v>
      </c>
    </row>
    <row r="71" spans="1:3" ht="15" x14ac:dyDescent="0.25">
      <c r="A71" s="42" t="s">
        <v>414</v>
      </c>
      <c r="B71" s="42" t="s">
        <v>413</v>
      </c>
      <c r="C71" s="41">
        <v>16.420000000000002</v>
      </c>
    </row>
    <row r="72" spans="1:3" ht="15" x14ac:dyDescent="0.25">
      <c r="A72" s="42" t="s">
        <v>412</v>
      </c>
      <c r="B72" s="42" t="s">
        <v>411</v>
      </c>
      <c r="C72" s="41">
        <v>15.95</v>
      </c>
    </row>
    <row r="73" spans="1:3" ht="15" x14ac:dyDescent="0.25">
      <c r="A73" s="42" t="s">
        <v>410</v>
      </c>
      <c r="B73" s="42" t="s">
        <v>409</v>
      </c>
      <c r="C73" s="41">
        <v>103.8</v>
      </c>
    </row>
    <row r="74" spans="1:3" ht="15" x14ac:dyDescent="0.25">
      <c r="A74" s="42" t="s">
        <v>408</v>
      </c>
      <c r="B74" s="42" t="s">
        <v>407</v>
      </c>
      <c r="C74" s="41">
        <v>168.7</v>
      </c>
    </row>
    <row r="75" spans="1:3" ht="15" x14ac:dyDescent="0.25">
      <c r="A75" s="42" t="s">
        <v>406</v>
      </c>
      <c r="B75" s="42" t="s">
        <v>405</v>
      </c>
      <c r="C75" s="41">
        <v>240.82</v>
      </c>
    </row>
    <row r="76" spans="1:3" ht="15" x14ac:dyDescent="0.25">
      <c r="A76" s="42" t="s">
        <v>404</v>
      </c>
      <c r="B76" s="42" t="s">
        <v>403</v>
      </c>
      <c r="C76" s="41">
        <v>471.5</v>
      </c>
    </row>
    <row r="77" spans="1:3" ht="15" x14ac:dyDescent="0.25">
      <c r="A77" s="42" t="s">
        <v>402</v>
      </c>
      <c r="B77" s="42" t="s">
        <v>401</v>
      </c>
      <c r="C77" s="41">
        <v>169.24</v>
      </c>
    </row>
    <row r="78" spans="1:3" ht="15" x14ac:dyDescent="0.25">
      <c r="A78" s="42" t="s">
        <v>400</v>
      </c>
      <c r="B78" s="42" t="s">
        <v>399</v>
      </c>
      <c r="C78" s="41">
        <v>134.06</v>
      </c>
    </row>
    <row r="79" spans="1:3" ht="15" x14ac:dyDescent="0.25">
      <c r="A79" s="42" t="s">
        <v>398</v>
      </c>
      <c r="B79" s="42" t="s">
        <v>397</v>
      </c>
      <c r="C79" s="41">
        <v>133.69</v>
      </c>
    </row>
    <row r="80" spans="1:3" ht="15" x14ac:dyDescent="0.25">
      <c r="A80" s="42" t="s">
        <v>396</v>
      </c>
      <c r="B80" s="42" t="s">
        <v>395</v>
      </c>
      <c r="C80" s="41">
        <v>158.04</v>
      </c>
    </row>
    <row r="81" spans="1:3" ht="15" x14ac:dyDescent="0.25">
      <c r="A81" s="42" t="s">
        <v>394</v>
      </c>
      <c r="B81" s="42" t="s">
        <v>393</v>
      </c>
      <c r="C81" s="41">
        <v>219.43</v>
      </c>
    </row>
    <row r="82" spans="1:3" ht="15" x14ac:dyDescent="0.25">
      <c r="A82" s="42" t="s">
        <v>392</v>
      </c>
      <c r="B82" s="42" t="s">
        <v>391</v>
      </c>
      <c r="C82" s="41">
        <v>219.23</v>
      </c>
    </row>
    <row r="83" spans="1:3" ht="15" x14ac:dyDescent="0.25">
      <c r="A83" s="42" t="s">
        <v>390</v>
      </c>
      <c r="B83" s="42" t="s">
        <v>389</v>
      </c>
      <c r="C83" s="41">
        <v>127.3</v>
      </c>
    </row>
    <row r="84" spans="1:3" ht="15" x14ac:dyDescent="0.25">
      <c r="A84" s="42" t="s">
        <v>388</v>
      </c>
      <c r="B84" s="42" t="s">
        <v>387</v>
      </c>
      <c r="C84" s="41">
        <v>108.52</v>
      </c>
    </row>
    <row r="85" spans="1:3" ht="15" x14ac:dyDescent="0.25">
      <c r="A85" s="42" t="s">
        <v>386</v>
      </c>
      <c r="B85" s="42" t="s">
        <v>385</v>
      </c>
      <c r="C85" s="41">
        <v>118.25</v>
      </c>
    </row>
    <row r="86" spans="1:3" ht="15" x14ac:dyDescent="0.25">
      <c r="A86" s="45"/>
      <c r="B86" s="44" t="s">
        <v>384</v>
      </c>
      <c r="C86" s="43"/>
    </row>
    <row r="87" spans="1:3" ht="15" x14ac:dyDescent="0.25">
      <c r="A87" s="42" t="s">
        <v>383</v>
      </c>
      <c r="B87" s="42" t="s">
        <v>382</v>
      </c>
      <c r="C87" s="41">
        <v>304.584</v>
      </c>
    </row>
    <row r="88" spans="1:3" ht="15" x14ac:dyDescent="0.25">
      <c r="A88" s="42" t="s">
        <v>381</v>
      </c>
      <c r="B88" s="42" t="s">
        <v>380</v>
      </c>
      <c r="C88" s="41">
        <v>762.096</v>
      </c>
    </row>
    <row r="89" spans="1:3" ht="15" x14ac:dyDescent="0.25">
      <c r="A89" s="42" t="s">
        <v>379</v>
      </c>
      <c r="B89" s="42" t="s">
        <v>378</v>
      </c>
      <c r="C89" s="41">
        <v>444.73200000000003</v>
      </c>
    </row>
    <row r="90" spans="1:3" ht="15" x14ac:dyDescent="0.25">
      <c r="A90" s="42" t="s">
        <v>377</v>
      </c>
      <c r="B90" s="42" t="s">
        <v>376</v>
      </c>
      <c r="C90" s="41">
        <v>253.2</v>
      </c>
    </row>
    <row r="91" spans="1:3" ht="16.5" customHeight="1" x14ac:dyDescent="0.25">
      <c r="A91" s="42" t="s">
        <v>375</v>
      </c>
      <c r="B91" s="42" t="s">
        <v>374</v>
      </c>
      <c r="C91" s="41">
        <v>508.26</v>
      </c>
    </row>
    <row r="92" spans="1:3" ht="15.75" customHeight="1" x14ac:dyDescent="0.25">
      <c r="A92" s="42" t="s">
        <v>373</v>
      </c>
      <c r="B92" s="42" t="s">
        <v>372</v>
      </c>
      <c r="C92" s="41">
        <v>317.66400000000004</v>
      </c>
    </row>
    <row r="93" spans="1:3" ht="15" x14ac:dyDescent="0.25">
      <c r="A93" s="42" t="s">
        <v>371</v>
      </c>
      <c r="B93" s="42" t="s">
        <v>370</v>
      </c>
      <c r="C93" s="41">
        <v>32.712000000000003</v>
      </c>
    </row>
    <row r="94" spans="1:3" ht="15" x14ac:dyDescent="0.25">
      <c r="A94" s="42" t="s">
        <v>369</v>
      </c>
      <c r="B94" s="42" t="s">
        <v>368</v>
      </c>
      <c r="C94" s="41">
        <v>32.712000000000003</v>
      </c>
    </row>
    <row r="95" spans="1:3" ht="15" x14ac:dyDescent="0.25">
      <c r="A95" s="42" t="s">
        <v>367</v>
      </c>
      <c r="B95" s="42" t="s">
        <v>366</v>
      </c>
      <c r="C95" s="41">
        <v>32.712000000000003</v>
      </c>
    </row>
    <row r="96" spans="1:3" ht="15" x14ac:dyDescent="0.25">
      <c r="A96" s="42" t="s">
        <v>365</v>
      </c>
      <c r="B96" s="42" t="s">
        <v>364</v>
      </c>
      <c r="C96" s="41">
        <v>32.712000000000003</v>
      </c>
    </row>
    <row r="97" spans="1:3" ht="15" x14ac:dyDescent="0.25">
      <c r="A97" s="42" t="s">
        <v>363</v>
      </c>
      <c r="B97" s="42" t="s">
        <v>362</v>
      </c>
      <c r="C97" s="41">
        <v>42.984000000000002</v>
      </c>
    </row>
    <row r="98" spans="1:3" ht="15" x14ac:dyDescent="0.25">
      <c r="A98" s="42" t="s">
        <v>361</v>
      </c>
      <c r="B98" s="42" t="s">
        <v>360</v>
      </c>
      <c r="C98" s="41">
        <v>45.791999999999994</v>
      </c>
    </row>
    <row r="99" spans="1:3" ht="15" x14ac:dyDescent="0.25">
      <c r="A99" s="42" t="s">
        <v>359</v>
      </c>
      <c r="B99" s="42" t="s">
        <v>358</v>
      </c>
      <c r="C99" s="41">
        <v>45.791999999999994</v>
      </c>
    </row>
    <row r="100" spans="1:3" ht="15" x14ac:dyDescent="0.25">
      <c r="A100" s="42" t="s">
        <v>357</v>
      </c>
      <c r="B100" s="42" t="s">
        <v>356</v>
      </c>
      <c r="C100" s="41">
        <v>70.703999999999994</v>
      </c>
    </row>
    <row r="101" spans="1:3" ht="15" x14ac:dyDescent="0.25">
      <c r="A101" s="42" t="s">
        <v>355</v>
      </c>
      <c r="B101" s="42" t="s">
        <v>354</v>
      </c>
      <c r="C101" s="41">
        <v>51.395999999999994</v>
      </c>
    </row>
    <row r="102" spans="1:3" ht="15" x14ac:dyDescent="0.25">
      <c r="A102" s="42" t="s">
        <v>353</v>
      </c>
      <c r="B102" s="42" t="s">
        <v>352</v>
      </c>
      <c r="C102" s="41">
        <v>46.727999999999994</v>
      </c>
    </row>
    <row r="103" spans="1:3" ht="15" x14ac:dyDescent="0.25">
      <c r="A103" s="42" t="s">
        <v>351</v>
      </c>
      <c r="B103" s="42" t="s">
        <v>350</v>
      </c>
      <c r="C103" s="41">
        <v>46.415999999999997</v>
      </c>
    </row>
    <row r="104" spans="1:3" ht="15" x14ac:dyDescent="0.25">
      <c r="A104" s="42" t="s">
        <v>349</v>
      </c>
      <c r="B104" s="42" t="s">
        <v>348</v>
      </c>
      <c r="C104" s="41">
        <v>92.82</v>
      </c>
    </row>
    <row r="105" spans="1:3" ht="15" x14ac:dyDescent="0.25">
      <c r="A105" s="42" t="s">
        <v>347</v>
      </c>
      <c r="B105" s="42" t="s">
        <v>346</v>
      </c>
      <c r="C105" s="41">
        <v>110.568</v>
      </c>
    </row>
    <row r="106" spans="1:3" ht="15" x14ac:dyDescent="0.25">
      <c r="A106" s="42" t="s">
        <v>345</v>
      </c>
      <c r="B106" s="42" t="s">
        <v>344</v>
      </c>
      <c r="C106" s="41">
        <v>124.88399999999999</v>
      </c>
    </row>
    <row r="107" spans="1:3" ht="15" x14ac:dyDescent="0.25">
      <c r="A107" s="42" t="s">
        <v>343</v>
      </c>
      <c r="B107" s="42" t="s">
        <v>342</v>
      </c>
      <c r="C107" s="41">
        <v>32.712000000000003</v>
      </c>
    </row>
    <row r="108" spans="1:3" ht="15" x14ac:dyDescent="0.25">
      <c r="A108" s="42" t="s">
        <v>341</v>
      </c>
      <c r="B108" s="42" t="s">
        <v>340</v>
      </c>
      <c r="C108" s="41">
        <v>32.712000000000003</v>
      </c>
    </row>
    <row r="109" spans="1:3" ht="15" x14ac:dyDescent="0.25">
      <c r="A109" s="42" t="s">
        <v>339</v>
      </c>
      <c r="B109" s="42" t="s">
        <v>338</v>
      </c>
      <c r="C109" s="41">
        <v>32.712000000000003</v>
      </c>
    </row>
    <row r="110" spans="1:3" ht="15" x14ac:dyDescent="0.25">
      <c r="A110" s="42" t="s">
        <v>337</v>
      </c>
      <c r="B110" s="42" t="s">
        <v>336</v>
      </c>
      <c r="C110" s="41">
        <v>32.712000000000003</v>
      </c>
    </row>
    <row r="111" spans="1:3" ht="15" x14ac:dyDescent="0.25">
      <c r="A111" s="42" t="s">
        <v>335</v>
      </c>
      <c r="B111" s="42" t="s">
        <v>334</v>
      </c>
      <c r="C111" s="41">
        <v>32.712000000000003</v>
      </c>
    </row>
    <row r="112" spans="1:3" ht="15" x14ac:dyDescent="0.25">
      <c r="A112" s="42" t="s">
        <v>333</v>
      </c>
      <c r="B112" s="42" t="s">
        <v>332</v>
      </c>
      <c r="C112" s="41">
        <v>32.712000000000003</v>
      </c>
    </row>
    <row r="113" spans="1:3" ht="15" x14ac:dyDescent="0.25">
      <c r="A113" s="42" t="s">
        <v>331</v>
      </c>
      <c r="B113" s="42" t="s">
        <v>330</v>
      </c>
      <c r="C113" s="41">
        <v>124.88399999999999</v>
      </c>
    </row>
    <row r="114" spans="1:3" ht="15" x14ac:dyDescent="0.25">
      <c r="A114" s="42" t="s">
        <v>329</v>
      </c>
      <c r="B114" s="42" t="s">
        <v>328</v>
      </c>
      <c r="C114" s="41">
        <v>124.88399999999999</v>
      </c>
    </row>
    <row r="115" spans="1:3" ht="15" x14ac:dyDescent="0.25">
      <c r="A115" s="42" t="s">
        <v>327</v>
      </c>
      <c r="B115" s="42" t="s">
        <v>326</v>
      </c>
      <c r="C115" s="41">
        <v>92.82</v>
      </c>
    </row>
    <row r="116" spans="1:3" ht="15" x14ac:dyDescent="0.25">
      <c r="A116" s="42" t="s">
        <v>325</v>
      </c>
      <c r="B116" s="42" t="s">
        <v>324</v>
      </c>
      <c r="C116" s="41">
        <v>92.82</v>
      </c>
    </row>
    <row r="117" spans="1:3" ht="15" x14ac:dyDescent="0.25">
      <c r="A117" s="42" t="s">
        <v>323</v>
      </c>
      <c r="B117" s="42" t="s">
        <v>322</v>
      </c>
      <c r="C117" s="41">
        <v>102.78</v>
      </c>
    </row>
    <row r="118" spans="1:3" ht="15" x14ac:dyDescent="0.25">
      <c r="A118" s="42" t="s">
        <v>321</v>
      </c>
      <c r="B118" s="42" t="s">
        <v>320</v>
      </c>
      <c r="C118" s="41">
        <v>110.568</v>
      </c>
    </row>
    <row r="119" spans="1:3" ht="15" x14ac:dyDescent="0.25">
      <c r="A119" s="42" t="s">
        <v>319</v>
      </c>
      <c r="B119" s="42" t="s">
        <v>318</v>
      </c>
      <c r="C119" s="41">
        <v>120.84</v>
      </c>
    </row>
    <row r="120" spans="1:3" ht="15" x14ac:dyDescent="0.25">
      <c r="A120" s="42" t="s">
        <v>317</v>
      </c>
      <c r="B120" s="42" t="s">
        <v>316</v>
      </c>
      <c r="C120" s="41">
        <v>124.88399999999999</v>
      </c>
    </row>
    <row r="121" spans="1:3" ht="15" x14ac:dyDescent="0.25">
      <c r="A121" s="42" t="s">
        <v>315</v>
      </c>
      <c r="B121" s="42" t="s">
        <v>314</v>
      </c>
      <c r="C121" s="41">
        <v>124.88399999999999</v>
      </c>
    </row>
    <row r="122" spans="1:3" ht="15" x14ac:dyDescent="0.25">
      <c r="A122" s="42" t="s">
        <v>313</v>
      </c>
      <c r="B122" s="42" t="s">
        <v>312</v>
      </c>
      <c r="C122" s="41">
        <v>5.6159999999999997</v>
      </c>
    </row>
    <row r="123" spans="1:3" ht="15" x14ac:dyDescent="0.25">
      <c r="A123" s="42" t="s">
        <v>311</v>
      </c>
      <c r="B123" s="42" t="s">
        <v>310</v>
      </c>
      <c r="C123" s="41">
        <v>2.1840000000000002</v>
      </c>
    </row>
    <row r="124" spans="1:3" ht="15" x14ac:dyDescent="0.25">
      <c r="A124" s="42" t="s">
        <v>309</v>
      </c>
      <c r="B124" s="42" t="s">
        <v>308</v>
      </c>
      <c r="C124" s="41">
        <v>368.42399999999998</v>
      </c>
    </row>
    <row r="125" spans="1:3" ht="15" x14ac:dyDescent="0.25">
      <c r="A125" s="42" t="s">
        <v>307</v>
      </c>
      <c r="B125" s="42" t="s">
        <v>306</v>
      </c>
      <c r="C125" s="41">
        <v>857.38800000000003</v>
      </c>
    </row>
    <row r="126" spans="1:3" ht="15" x14ac:dyDescent="0.25">
      <c r="A126" s="42" t="s">
        <v>305</v>
      </c>
      <c r="B126" s="42" t="s">
        <v>304</v>
      </c>
      <c r="C126" s="41">
        <v>590.79599999999994</v>
      </c>
    </row>
    <row r="127" spans="1:3" ht="15" x14ac:dyDescent="0.25">
      <c r="A127" s="42" t="s">
        <v>303</v>
      </c>
      <c r="B127" s="42" t="s">
        <v>302</v>
      </c>
      <c r="C127" s="41">
        <v>63.54</v>
      </c>
    </row>
    <row r="128" spans="1:3" ht="15" x14ac:dyDescent="0.25">
      <c r="A128" s="42" t="s">
        <v>301</v>
      </c>
      <c r="B128" s="42" t="s">
        <v>300</v>
      </c>
      <c r="C128" s="41">
        <v>93.432000000000002</v>
      </c>
    </row>
    <row r="129" spans="1:3" ht="15" x14ac:dyDescent="0.25">
      <c r="A129" s="42" t="s">
        <v>299</v>
      </c>
      <c r="B129" s="42" t="s">
        <v>298</v>
      </c>
      <c r="C129" s="41">
        <v>93.432000000000002</v>
      </c>
    </row>
    <row r="130" spans="1:3" ht="15" x14ac:dyDescent="0.25">
      <c r="A130" s="42" t="s">
        <v>297</v>
      </c>
      <c r="B130" s="42" t="s">
        <v>296</v>
      </c>
      <c r="C130" s="41">
        <v>93.432000000000002</v>
      </c>
    </row>
    <row r="131" spans="1:3" ht="15" x14ac:dyDescent="0.25">
      <c r="A131" s="42" t="s">
        <v>295</v>
      </c>
      <c r="B131" s="42" t="s">
        <v>294</v>
      </c>
      <c r="C131" s="41">
        <v>93.432000000000002</v>
      </c>
    </row>
    <row r="132" spans="1:3" ht="15" x14ac:dyDescent="0.25">
      <c r="A132" s="42" t="s">
        <v>293</v>
      </c>
      <c r="B132" s="42" t="s">
        <v>292</v>
      </c>
      <c r="C132" s="41">
        <v>93.432000000000002</v>
      </c>
    </row>
    <row r="133" spans="1:3" ht="15" x14ac:dyDescent="0.25">
      <c r="A133" s="42" t="s">
        <v>291</v>
      </c>
      <c r="B133" s="42" t="s">
        <v>290</v>
      </c>
      <c r="C133" s="41">
        <v>93.432000000000002</v>
      </c>
    </row>
    <row r="134" spans="1:3" ht="15" x14ac:dyDescent="0.25">
      <c r="A134" s="42" t="s">
        <v>289</v>
      </c>
      <c r="B134" s="42" t="s">
        <v>288</v>
      </c>
      <c r="C134" s="41">
        <v>215.05199999999999</v>
      </c>
    </row>
    <row r="135" spans="1:3" ht="15" x14ac:dyDescent="0.25">
      <c r="A135" s="42" t="s">
        <v>287</v>
      </c>
      <c r="B135" s="42" t="s">
        <v>286</v>
      </c>
      <c r="C135" s="41">
        <v>214.58399999999997</v>
      </c>
    </row>
    <row r="136" spans="1:3" ht="15" x14ac:dyDescent="0.25">
      <c r="A136" s="45"/>
      <c r="B136" s="44" t="s">
        <v>285</v>
      </c>
      <c r="C136" s="43"/>
    </row>
    <row r="137" spans="1:3" ht="15" x14ac:dyDescent="0.25">
      <c r="A137" s="42" t="s">
        <v>284</v>
      </c>
      <c r="B137" s="42" t="s">
        <v>283</v>
      </c>
      <c r="C137" s="41">
        <v>1874.93</v>
      </c>
    </row>
    <row r="138" spans="1:3" ht="15" x14ac:dyDescent="0.25">
      <c r="A138" s="42" t="s">
        <v>282</v>
      </c>
      <c r="B138" s="42" t="s">
        <v>281</v>
      </c>
      <c r="C138" s="41">
        <v>672.83</v>
      </c>
    </row>
    <row r="139" spans="1:3" ht="15" x14ac:dyDescent="0.25">
      <c r="A139" s="42" t="s">
        <v>280</v>
      </c>
      <c r="B139" s="42" t="s">
        <v>279</v>
      </c>
      <c r="C139" s="41">
        <v>905.77</v>
      </c>
    </row>
    <row r="140" spans="1:3" ht="15" x14ac:dyDescent="0.25">
      <c r="A140" s="45"/>
      <c r="B140" s="44" t="s">
        <v>278</v>
      </c>
      <c r="C140" s="43"/>
    </row>
    <row r="141" spans="1:3" ht="15" customHeight="1" x14ac:dyDescent="0.25">
      <c r="A141" s="42" t="s">
        <v>277</v>
      </c>
      <c r="B141" s="42" t="s">
        <v>276</v>
      </c>
      <c r="C141" s="41">
        <v>3970.33</v>
      </c>
    </row>
    <row r="142" spans="1:3" ht="15" x14ac:dyDescent="0.25">
      <c r="A142" s="42" t="s">
        <v>275</v>
      </c>
      <c r="B142" s="42" t="s">
        <v>274</v>
      </c>
      <c r="C142" s="41">
        <v>3083.48</v>
      </c>
    </row>
    <row r="143" spans="1:3" ht="15" x14ac:dyDescent="0.25">
      <c r="A143" s="42" t="s">
        <v>273</v>
      </c>
      <c r="B143" s="42" t="s">
        <v>272</v>
      </c>
      <c r="C143" s="41">
        <v>733.36</v>
      </c>
    </row>
    <row r="144" spans="1:3" ht="15" x14ac:dyDescent="0.25">
      <c r="A144" s="42" t="s">
        <v>271</v>
      </c>
      <c r="B144" s="42" t="s">
        <v>270</v>
      </c>
      <c r="C144" s="41">
        <v>3160.78</v>
      </c>
    </row>
    <row r="145" spans="3:3" ht="15" x14ac:dyDescent="0.25">
      <c r="C145" s="40"/>
    </row>
  </sheetData>
  <pageMargins left="0" right="0" top="0" bottom="0" header="0" footer="0"/>
  <pageSetup paperSize="9" scale="77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3"/>
  <sheetViews>
    <sheetView view="pageLayout" topLeftCell="A2" zoomScale="85" zoomScaleNormal="100" zoomScalePageLayoutView="85" workbookViewId="0">
      <selection activeCell="B16" sqref="B16"/>
    </sheetView>
  </sheetViews>
  <sheetFormatPr defaultRowHeight="15" x14ac:dyDescent="0.25"/>
  <cols>
    <col min="1" max="1" width="21.42578125" style="1" customWidth="1"/>
    <col min="2" max="2" width="77.140625" style="1" customWidth="1"/>
    <col min="3" max="3" width="9.140625" style="2" customWidth="1"/>
    <col min="4" max="4" width="10.28515625" style="1" customWidth="1"/>
    <col min="5" max="16384" width="9.140625" style="1"/>
  </cols>
  <sheetData>
    <row r="1" spans="1:3" ht="15.75" thickBot="1" x14ac:dyDescent="0.3">
      <c r="A1" s="39" t="s">
        <v>269</v>
      </c>
      <c r="B1" s="39"/>
      <c r="C1" s="39"/>
    </row>
    <row r="2" spans="1:3" ht="15.75" thickBot="1" x14ac:dyDescent="0.3">
      <c r="A2" s="38" t="s">
        <v>268</v>
      </c>
      <c r="B2" s="38"/>
      <c r="C2" s="38"/>
    </row>
    <row r="3" spans="1:3" x14ac:dyDescent="0.25">
      <c r="A3" s="30" t="s">
        <v>267</v>
      </c>
      <c r="B3" s="30" t="s">
        <v>266</v>
      </c>
      <c r="C3" s="22">
        <v>46.415999999999997</v>
      </c>
    </row>
    <row r="4" spans="1:3" x14ac:dyDescent="0.25">
      <c r="A4" s="27" t="s">
        <v>265</v>
      </c>
      <c r="B4" s="27" t="s">
        <v>264</v>
      </c>
      <c r="C4" s="25">
        <v>48.587999999999994</v>
      </c>
    </row>
    <row r="5" spans="1:3" x14ac:dyDescent="0.25">
      <c r="A5" s="24" t="s">
        <v>263</v>
      </c>
      <c r="B5" s="24" t="s">
        <v>262</v>
      </c>
      <c r="C5" s="22">
        <v>68.207999999999998</v>
      </c>
    </row>
    <row r="6" spans="1:3" x14ac:dyDescent="0.25">
      <c r="A6" s="27" t="s">
        <v>261</v>
      </c>
      <c r="B6" s="27" t="s">
        <v>260</v>
      </c>
      <c r="C6" s="25">
        <v>69.455999999999989</v>
      </c>
    </row>
    <row r="7" spans="1:3" x14ac:dyDescent="0.25">
      <c r="A7" s="24" t="s">
        <v>259</v>
      </c>
      <c r="B7" s="24" t="s">
        <v>258</v>
      </c>
      <c r="C7" s="22">
        <v>80.052000000000007</v>
      </c>
    </row>
    <row r="8" spans="1:3" x14ac:dyDescent="0.25">
      <c r="A8" s="27" t="s">
        <v>257</v>
      </c>
      <c r="B8" s="27" t="s">
        <v>256</v>
      </c>
      <c r="C8" s="25">
        <v>92.820000000000007</v>
      </c>
    </row>
    <row r="9" spans="1:3" x14ac:dyDescent="0.25">
      <c r="A9" s="24" t="s">
        <v>255</v>
      </c>
      <c r="B9" s="24" t="s">
        <v>254</v>
      </c>
      <c r="C9" s="22">
        <v>277.17599999999999</v>
      </c>
    </row>
    <row r="10" spans="1:3" x14ac:dyDescent="0.25">
      <c r="A10" s="27" t="s">
        <v>253</v>
      </c>
      <c r="B10" s="27" t="s">
        <v>252</v>
      </c>
      <c r="C10" s="25">
        <v>366.87600000000003</v>
      </c>
    </row>
    <row r="11" spans="1:3" x14ac:dyDescent="0.25">
      <c r="A11" s="24" t="s">
        <v>251</v>
      </c>
      <c r="B11" s="24" t="s">
        <v>250</v>
      </c>
      <c r="C11" s="22">
        <v>405.17999999999995</v>
      </c>
    </row>
    <row r="12" spans="1:3" ht="15.75" thickBot="1" x14ac:dyDescent="0.3">
      <c r="A12" s="36" t="s">
        <v>249</v>
      </c>
      <c r="B12" s="36" t="s">
        <v>248</v>
      </c>
      <c r="C12" s="25">
        <v>1417.3439999999998</v>
      </c>
    </row>
    <row r="13" spans="1:3" ht="15.75" thickBot="1" x14ac:dyDescent="0.3">
      <c r="A13" s="31" t="s">
        <v>247</v>
      </c>
      <c r="B13" s="31"/>
      <c r="C13" s="31"/>
    </row>
    <row r="14" spans="1:3" x14ac:dyDescent="0.25">
      <c r="A14" s="30" t="s">
        <v>246</v>
      </c>
      <c r="B14" s="30" t="s">
        <v>245</v>
      </c>
      <c r="C14" s="22">
        <v>92.820000000000007</v>
      </c>
    </row>
    <row r="15" spans="1:3" x14ac:dyDescent="0.25">
      <c r="A15" s="27" t="s">
        <v>244</v>
      </c>
      <c r="B15" s="27" t="s">
        <v>243</v>
      </c>
      <c r="C15" s="25">
        <v>113.36399999999999</v>
      </c>
    </row>
    <row r="16" spans="1:3" x14ac:dyDescent="0.25">
      <c r="A16" s="24" t="s">
        <v>242</v>
      </c>
      <c r="B16" s="24" t="s">
        <v>241</v>
      </c>
      <c r="C16" s="22">
        <v>137.964</v>
      </c>
    </row>
    <row r="17" spans="1:3" x14ac:dyDescent="0.25">
      <c r="A17" s="27" t="s">
        <v>240</v>
      </c>
      <c r="B17" s="27" t="s">
        <v>239</v>
      </c>
      <c r="C17" s="25">
        <v>114.61200000000001</v>
      </c>
    </row>
    <row r="18" spans="1:3" x14ac:dyDescent="0.25">
      <c r="A18" s="24" t="s">
        <v>238</v>
      </c>
      <c r="B18" s="24" t="s">
        <v>237</v>
      </c>
      <c r="C18" s="22">
        <v>123.96000000000001</v>
      </c>
    </row>
    <row r="19" spans="1:3" ht="15.75" thickBot="1" x14ac:dyDescent="0.3">
      <c r="A19" s="36" t="s">
        <v>236</v>
      </c>
      <c r="B19" s="36" t="s">
        <v>235</v>
      </c>
      <c r="C19" s="25">
        <v>139.83599999999998</v>
      </c>
    </row>
    <row r="20" spans="1:3" ht="15.75" thickBot="1" x14ac:dyDescent="0.3">
      <c r="A20" s="37" t="s">
        <v>234</v>
      </c>
      <c r="B20" s="37"/>
      <c r="C20" s="37"/>
    </row>
    <row r="21" spans="1:3" x14ac:dyDescent="0.25">
      <c r="A21" s="30" t="s">
        <v>233</v>
      </c>
      <c r="B21" s="30" t="s">
        <v>232</v>
      </c>
      <c r="C21" s="22">
        <v>56.375999999999998</v>
      </c>
    </row>
    <row r="22" spans="1:3" x14ac:dyDescent="0.25">
      <c r="A22" s="27" t="s">
        <v>231</v>
      </c>
      <c r="B22" s="27" t="s">
        <v>230</v>
      </c>
      <c r="C22" s="25">
        <v>62.915999999999997</v>
      </c>
    </row>
    <row r="23" spans="1:3" x14ac:dyDescent="0.25">
      <c r="A23" s="24" t="s">
        <v>229</v>
      </c>
      <c r="B23" s="24" t="s">
        <v>228</v>
      </c>
      <c r="C23" s="22">
        <v>82.847999999999999</v>
      </c>
    </row>
    <row r="24" spans="1:3" x14ac:dyDescent="0.25">
      <c r="A24" s="27" t="s">
        <v>227</v>
      </c>
      <c r="B24" s="27" t="s">
        <v>226</v>
      </c>
      <c r="C24" s="25">
        <v>82.847999999999999</v>
      </c>
    </row>
    <row r="25" spans="1:3" x14ac:dyDescent="0.25">
      <c r="A25" s="24" t="s">
        <v>225</v>
      </c>
      <c r="B25" s="24" t="s">
        <v>224</v>
      </c>
      <c r="C25" s="22">
        <v>90.324000000000012</v>
      </c>
    </row>
    <row r="26" spans="1:3" x14ac:dyDescent="0.25">
      <c r="A26" s="27" t="s">
        <v>223</v>
      </c>
      <c r="B26" s="27" t="s">
        <v>222</v>
      </c>
      <c r="C26" s="25">
        <v>103.70399999999999</v>
      </c>
    </row>
    <row r="27" spans="1:3" x14ac:dyDescent="0.25">
      <c r="A27" s="24" t="s">
        <v>221</v>
      </c>
      <c r="B27" s="24" t="s">
        <v>220</v>
      </c>
      <c r="C27" s="22">
        <v>441.62399999999997</v>
      </c>
    </row>
    <row r="28" spans="1:3" x14ac:dyDescent="0.25">
      <c r="A28" s="27" t="s">
        <v>219</v>
      </c>
      <c r="B28" s="27" t="s">
        <v>218</v>
      </c>
      <c r="C28" s="25">
        <v>459.04799999999994</v>
      </c>
    </row>
    <row r="29" spans="1:3" ht="15.75" thickBot="1" x14ac:dyDescent="0.3">
      <c r="A29" s="34" t="s">
        <v>217</v>
      </c>
      <c r="B29" s="34" t="s">
        <v>216</v>
      </c>
      <c r="C29" s="22">
        <v>484.28399999999999</v>
      </c>
    </row>
    <row r="30" spans="1:3" ht="15.75" thickBot="1" x14ac:dyDescent="0.3">
      <c r="A30" s="31" t="s">
        <v>215</v>
      </c>
      <c r="B30" s="31"/>
      <c r="C30" s="31"/>
    </row>
    <row r="31" spans="1:3" x14ac:dyDescent="0.25">
      <c r="A31" s="30" t="s">
        <v>214</v>
      </c>
      <c r="B31" s="30" t="s">
        <v>213</v>
      </c>
      <c r="C31" s="22">
        <v>73.512</v>
      </c>
    </row>
    <row r="32" spans="1:3" x14ac:dyDescent="0.25">
      <c r="A32" s="27" t="s">
        <v>212</v>
      </c>
      <c r="B32" s="27" t="s">
        <v>211</v>
      </c>
      <c r="C32" s="25">
        <v>81.288000000000011</v>
      </c>
    </row>
    <row r="33" spans="1:3" x14ac:dyDescent="0.25">
      <c r="A33" s="24" t="s">
        <v>210</v>
      </c>
      <c r="B33" s="24" t="s">
        <v>209</v>
      </c>
      <c r="C33" s="22">
        <v>96.86399999999999</v>
      </c>
    </row>
    <row r="34" spans="1:3" x14ac:dyDescent="0.25">
      <c r="A34" s="27" t="s">
        <v>208</v>
      </c>
      <c r="B34" s="27" t="s">
        <v>207</v>
      </c>
      <c r="C34" s="25">
        <v>105.57600000000001</v>
      </c>
    </row>
    <row r="35" spans="1:3" x14ac:dyDescent="0.25">
      <c r="A35" s="24" t="s">
        <v>206</v>
      </c>
      <c r="B35" s="24" t="s">
        <v>205</v>
      </c>
      <c r="C35" s="22">
        <v>110.568</v>
      </c>
    </row>
    <row r="36" spans="1:3" x14ac:dyDescent="0.25">
      <c r="A36" s="27" t="s">
        <v>204</v>
      </c>
      <c r="B36" s="27" t="s">
        <v>203</v>
      </c>
      <c r="C36" s="25">
        <v>109.008</v>
      </c>
    </row>
    <row r="37" spans="1:3" x14ac:dyDescent="0.25">
      <c r="A37" s="24" t="s">
        <v>202</v>
      </c>
      <c r="B37" s="24" t="s">
        <v>201</v>
      </c>
      <c r="C37" s="22">
        <v>474.32399999999996</v>
      </c>
    </row>
    <row r="38" spans="1:3" x14ac:dyDescent="0.25">
      <c r="A38" s="27" t="s">
        <v>200</v>
      </c>
      <c r="B38" s="27" t="s">
        <v>199</v>
      </c>
      <c r="C38" s="25">
        <v>542.52</v>
      </c>
    </row>
    <row r="39" spans="1:3" x14ac:dyDescent="0.25">
      <c r="A39" s="24" t="s">
        <v>198</v>
      </c>
      <c r="B39" s="24" t="s">
        <v>197</v>
      </c>
      <c r="C39" s="22">
        <v>570.71999999999991</v>
      </c>
    </row>
    <row r="40" spans="1:3" ht="15.75" thickBot="1" x14ac:dyDescent="0.3">
      <c r="A40" s="36" t="s">
        <v>196</v>
      </c>
      <c r="B40" s="36" t="s">
        <v>195</v>
      </c>
      <c r="C40" s="25">
        <v>1798.86</v>
      </c>
    </row>
    <row r="41" spans="1:3" ht="15.75" thickBot="1" x14ac:dyDescent="0.3">
      <c r="A41" s="31" t="s">
        <v>194</v>
      </c>
      <c r="B41" s="31"/>
      <c r="C41" s="31"/>
    </row>
    <row r="42" spans="1:3" x14ac:dyDescent="0.25">
      <c r="A42" s="30" t="s">
        <v>193</v>
      </c>
      <c r="B42" s="30" t="s">
        <v>192</v>
      </c>
      <c r="C42" s="22">
        <v>63.863999999999997</v>
      </c>
    </row>
    <row r="43" spans="1:3" x14ac:dyDescent="0.25">
      <c r="A43" s="27" t="s">
        <v>191</v>
      </c>
      <c r="B43" s="27" t="s">
        <v>190</v>
      </c>
      <c r="C43" s="25">
        <v>81.540000000000006</v>
      </c>
    </row>
    <row r="44" spans="1:3" x14ac:dyDescent="0.25">
      <c r="A44" s="24" t="s">
        <v>189</v>
      </c>
      <c r="B44" s="24" t="s">
        <v>188</v>
      </c>
      <c r="C44" s="22">
        <v>87</v>
      </c>
    </row>
    <row r="45" spans="1:3" x14ac:dyDescent="0.25">
      <c r="A45" s="27" t="s">
        <v>187</v>
      </c>
      <c r="B45" s="27" t="s">
        <v>186</v>
      </c>
      <c r="C45" s="25">
        <v>80.724000000000004</v>
      </c>
    </row>
    <row r="46" spans="1:3" x14ac:dyDescent="0.25">
      <c r="A46" s="24" t="s">
        <v>185</v>
      </c>
      <c r="B46" s="24" t="s">
        <v>184</v>
      </c>
      <c r="C46" s="22">
        <v>101.38800000000001</v>
      </c>
    </row>
    <row r="47" spans="1:3" x14ac:dyDescent="0.25">
      <c r="A47" s="27" t="s">
        <v>183</v>
      </c>
      <c r="B47" s="35" t="s">
        <v>182</v>
      </c>
      <c r="C47" s="25">
        <v>104.652</v>
      </c>
    </row>
    <row r="48" spans="1:3" ht="15.75" thickBot="1" x14ac:dyDescent="0.3">
      <c r="A48" s="34" t="s">
        <v>181</v>
      </c>
      <c r="B48" s="34" t="s">
        <v>180</v>
      </c>
      <c r="C48" s="22">
        <v>48.911999999999999</v>
      </c>
    </row>
    <row r="49" spans="1:3" ht="15.75" thickBot="1" x14ac:dyDescent="0.3">
      <c r="A49" s="31" t="s">
        <v>179</v>
      </c>
      <c r="B49" s="31"/>
      <c r="C49" s="31"/>
    </row>
    <row r="50" spans="1:3" x14ac:dyDescent="0.25">
      <c r="A50" s="30" t="s">
        <v>178</v>
      </c>
      <c r="B50" s="30" t="s">
        <v>177</v>
      </c>
      <c r="C50" s="22">
        <v>388.05599999999998</v>
      </c>
    </row>
    <row r="51" spans="1:3" x14ac:dyDescent="0.25">
      <c r="A51" s="27" t="s">
        <v>176</v>
      </c>
      <c r="B51" s="27" t="s">
        <v>175</v>
      </c>
      <c r="C51" s="25">
        <v>306.13199999999995</v>
      </c>
    </row>
    <row r="52" spans="1:3" x14ac:dyDescent="0.25">
      <c r="A52" s="34" t="s">
        <v>174</v>
      </c>
      <c r="B52" s="34" t="s">
        <v>173</v>
      </c>
      <c r="C52" s="33">
        <v>358.46399999999994</v>
      </c>
    </row>
    <row r="53" spans="1:3" x14ac:dyDescent="0.25">
      <c r="A53" s="32" t="s">
        <v>172</v>
      </c>
      <c r="B53" s="32" t="s">
        <v>171</v>
      </c>
      <c r="C53" s="25">
        <v>413.59199999999993</v>
      </c>
    </row>
    <row r="54" spans="1:3" ht="15.75" thickBot="1" x14ac:dyDescent="0.3"/>
    <row r="55" spans="1:3" ht="15.75" thickBot="1" x14ac:dyDescent="0.3">
      <c r="A55" s="31" t="s">
        <v>170</v>
      </c>
      <c r="B55" s="31"/>
      <c r="C55" s="31"/>
    </row>
    <row r="56" spans="1:3" x14ac:dyDescent="0.25">
      <c r="A56" s="30" t="s">
        <v>169</v>
      </c>
      <c r="B56" s="29" t="s">
        <v>168</v>
      </c>
      <c r="C56" s="22">
        <f>76.956*1.05</f>
        <v>80.80380000000001</v>
      </c>
    </row>
    <row r="57" spans="1:3" x14ac:dyDescent="0.25">
      <c r="A57" s="27" t="s">
        <v>167</v>
      </c>
      <c r="B57" s="26" t="s">
        <v>166</v>
      </c>
      <c r="C57" s="25">
        <f>88.488*1.05</f>
        <v>92.912400000000005</v>
      </c>
    </row>
    <row r="58" spans="1:3" x14ac:dyDescent="0.25">
      <c r="A58" s="24" t="s">
        <v>165</v>
      </c>
      <c r="B58" s="23" t="s">
        <v>164</v>
      </c>
      <c r="C58" s="22">
        <f>105.732*1.05</f>
        <v>111.01860000000001</v>
      </c>
    </row>
    <row r="59" spans="1:3" ht="15" customHeight="1" x14ac:dyDescent="0.25">
      <c r="A59" s="27" t="s">
        <v>163</v>
      </c>
      <c r="B59" s="26" t="s">
        <v>162</v>
      </c>
      <c r="C59" s="25">
        <f>97.584*1.05</f>
        <v>102.46320000000001</v>
      </c>
    </row>
    <row r="60" spans="1:3" ht="15" customHeight="1" x14ac:dyDescent="0.25">
      <c r="A60" s="24" t="s">
        <v>161</v>
      </c>
      <c r="B60" s="23" t="s">
        <v>160</v>
      </c>
      <c r="C60" s="22">
        <f>112.968*1.05</f>
        <v>118.61640000000001</v>
      </c>
    </row>
    <row r="61" spans="1:3" ht="15" customHeight="1" x14ac:dyDescent="0.25">
      <c r="A61" s="27" t="s">
        <v>159</v>
      </c>
      <c r="B61" s="26" t="s">
        <v>158</v>
      </c>
      <c r="C61" s="25">
        <f>130.68*1.05</f>
        <v>137.21400000000003</v>
      </c>
    </row>
    <row r="62" spans="1:3" ht="15" customHeight="1" x14ac:dyDescent="0.25">
      <c r="A62" s="24" t="s">
        <v>157</v>
      </c>
      <c r="B62" s="23" t="s">
        <v>156</v>
      </c>
      <c r="C62" s="22">
        <f>390.588*1.05</f>
        <v>410.11740000000003</v>
      </c>
    </row>
    <row r="63" spans="1:3" ht="15" customHeight="1" x14ac:dyDescent="0.25">
      <c r="A63" s="27" t="s">
        <v>155</v>
      </c>
      <c r="B63" s="26" t="s">
        <v>154</v>
      </c>
      <c r="C63" s="25">
        <f>516.912*1.05</f>
        <v>542.75760000000002</v>
      </c>
    </row>
    <row r="64" spans="1:3" ht="15" customHeight="1" x14ac:dyDescent="0.25">
      <c r="A64" s="24" t="s">
        <v>153</v>
      </c>
      <c r="B64" s="23" t="s">
        <v>152</v>
      </c>
      <c r="C64" s="22">
        <f>570.636*1.05</f>
        <v>599.16779999999994</v>
      </c>
    </row>
    <row r="65" spans="1:3" ht="15" customHeight="1" x14ac:dyDescent="0.25">
      <c r="A65" s="27" t="s">
        <v>151</v>
      </c>
      <c r="B65" s="26" t="s">
        <v>150</v>
      </c>
      <c r="C65" s="25">
        <f>2217.792*1.05</f>
        <v>2328.6815999999999</v>
      </c>
    </row>
    <row r="66" spans="1:3" ht="15" customHeight="1" x14ac:dyDescent="0.25">
      <c r="A66" s="24" t="s">
        <v>149</v>
      </c>
      <c r="B66" s="23" t="s">
        <v>148</v>
      </c>
      <c r="C66" s="22">
        <f>130.68*1.05</f>
        <v>137.21400000000003</v>
      </c>
    </row>
    <row r="67" spans="1:3" ht="15" customHeight="1" x14ac:dyDescent="0.25">
      <c r="A67" s="27" t="s">
        <v>147</v>
      </c>
      <c r="B67" s="26" t="s">
        <v>146</v>
      </c>
      <c r="C67" s="25">
        <f>159.72*1.05</f>
        <v>167.70600000000002</v>
      </c>
    </row>
    <row r="68" spans="1:3" ht="15" customHeight="1" x14ac:dyDescent="0.25">
      <c r="A68" s="24" t="s">
        <v>145</v>
      </c>
      <c r="B68" s="23" t="s">
        <v>144</v>
      </c>
      <c r="C68" s="22">
        <f>194.28*1.05</f>
        <v>203.994</v>
      </c>
    </row>
    <row r="69" spans="1:3" ht="15" customHeight="1" x14ac:dyDescent="0.25">
      <c r="A69" s="27" t="s">
        <v>143</v>
      </c>
      <c r="B69" s="26" t="s">
        <v>142</v>
      </c>
      <c r="C69" s="25">
        <f>161.472*1.05</f>
        <v>169.54560000000001</v>
      </c>
    </row>
    <row r="70" spans="1:3" ht="15" customHeight="1" x14ac:dyDescent="0.25">
      <c r="A70" s="24" t="s">
        <v>141</v>
      </c>
      <c r="B70" s="23" t="s">
        <v>140</v>
      </c>
      <c r="C70" s="22">
        <f>174.54*1.05</f>
        <v>183.267</v>
      </c>
    </row>
    <row r="71" spans="1:3" ht="15" customHeight="1" x14ac:dyDescent="0.25">
      <c r="A71" s="27" t="s">
        <v>139</v>
      </c>
      <c r="B71" s="26" t="s">
        <v>138</v>
      </c>
      <c r="C71" s="25">
        <f>187.896*1.05</f>
        <v>197.29079999999999</v>
      </c>
    </row>
    <row r="72" spans="1:3" ht="15" customHeight="1" x14ac:dyDescent="0.25">
      <c r="A72" s="24" t="s">
        <v>137</v>
      </c>
      <c r="B72" s="23" t="s">
        <v>136</v>
      </c>
      <c r="C72" s="22">
        <f>91.776*1.05</f>
        <v>96.364800000000002</v>
      </c>
    </row>
    <row r="73" spans="1:3" ht="15" customHeight="1" x14ac:dyDescent="0.25">
      <c r="A73" s="27" t="s">
        <v>135</v>
      </c>
      <c r="B73" s="26" t="s">
        <v>134</v>
      </c>
      <c r="C73" s="25">
        <f>167.568*1.05</f>
        <v>175.94640000000001</v>
      </c>
    </row>
    <row r="74" spans="1:3" ht="15" customHeight="1" x14ac:dyDescent="0.25">
      <c r="A74" s="24" t="s">
        <v>133</v>
      </c>
      <c r="B74" s="23" t="s">
        <v>132</v>
      </c>
      <c r="C74" s="22">
        <f>178.896*1.05</f>
        <v>187.8408</v>
      </c>
    </row>
    <row r="75" spans="1:3" ht="15" customHeight="1" x14ac:dyDescent="0.25">
      <c r="A75" s="27" t="s">
        <v>131</v>
      </c>
      <c r="B75" s="26" t="s">
        <v>130</v>
      </c>
      <c r="C75" s="25">
        <f>193.704*1.05</f>
        <v>203.38920000000002</v>
      </c>
    </row>
    <row r="76" spans="1:3" ht="15" customHeight="1" x14ac:dyDescent="0.25">
      <c r="A76" s="24" t="s">
        <v>129</v>
      </c>
      <c r="B76" s="23" t="s">
        <v>128</v>
      </c>
      <c r="C76" s="22">
        <f>208.512*1.05</f>
        <v>218.9376</v>
      </c>
    </row>
    <row r="77" spans="1:3" ht="15" customHeight="1" x14ac:dyDescent="0.25">
      <c r="A77" s="27" t="s">
        <v>127</v>
      </c>
      <c r="B77" s="26" t="s">
        <v>126</v>
      </c>
      <c r="C77" s="25">
        <f>216.912*1.05</f>
        <v>227.75760000000002</v>
      </c>
    </row>
    <row r="78" spans="1:3" ht="15" customHeight="1" x14ac:dyDescent="0.25">
      <c r="A78" s="24" t="s">
        <v>125</v>
      </c>
      <c r="B78" s="23" t="s">
        <v>124</v>
      </c>
      <c r="C78" s="22">
        <f>102.864*1.05</f>
        <v>108.00720000000001</v>
      </c>
    </row>
    <row r="79" spans="1:3" ht="15" customHeight="1" x14ac:dyDescent="0.25">
      <c r="A79" s="27" t="s">
        <v>123</v>
      </c>
      <c r="B79" s="28" t="s">
        <v>122</v>
      </c>
      <c r="C79" s="25">
        <f>114.684*1.05</f>
        <v>120.4182</v>
      </c>
    </row>
    <row r="80" spans="1:3" ht="15" customHeight="1" x14ac:dyDescent="0.25">
      <c r="A80" s="24" t="s">
        <v>121</v>
      </c>
      <c r="B80" s="23" t="s">
        <v>120</v>
      </c>
      <c r="C80" s="22">
        <f>130.98*1.05</f>
        <v>137.529</v>
      </c>
    </row>
    <row r="81" spans="1:3" ht="15" customHeight="1" x14ac:dyDescent="0.25">
      <c r="A81" s="27" t="s">
        <v>119</v>
      </c>
      <c r="B81" s="26" t="s">
        <v>118</v>
      </c>
      <c r="C81" s="25">
        <f>119.064*1.05</f>
        <v>125.0172</v>
      </c>
    </row>
    <row r="82" spans="1:3" ht="15" customHeight="1" x14ac:dyDescent="0.25">
      <c r="A82" s="24" t="s">
        <v>117</v>
      </c>
      <c r="B82" s="23" t="s">
        <v>116</v>
      </c>
      <c r="C82" s="22">
        <f>130.392*1.05</f>
        <v>136.91159999999999</v>
      </c>
    </row>
    <row r="83" spans="1:3" ht="15" customHeight="1" x14ac:dyDescent="0.25">
      <c r="A83" s="27" t="s">
        <v>115</v>
      </c>
      <c r="B83" s="26" t="s">
        <v>114</v>
      </c>
      <c r="C83" s="25">
        <f>162.048*1.05</f>
        <v>170.15040000000002</v>
      </c>
    </row>
    <row r="84" spans="1:3" ht="15" customHeight="1" x14ac:dyDescent="0.25">
      <c r="A84" s="24" t="s">
        <v>113</v>
      </c>
      <c r="B84" s="23" t="s">
        <v>112</v>
      </c>
      <c r="C84" s="22">
        <f>635.688*1.05</f>
        <v>667.47239999999999</v>
      </c>
    </row>
    <row r="85" spans="1:3" ht="15" customHeight="1" x14ac:dyDescent="0.25">
      <c r="A85" s="27" t="s">
        <v>111</v>
      </c>
      <c r="B85" s="26" t="s">
        <v>110</v>
      </c>
      <c r="C85" s="25">
        <f>660.96*1.05</f>
        <v>694.00800000000004</v>
      </c>
    </row>
    <row r="86" spans="1:3" ht="15" customHeight="1" x14ac:dyDescent="0.25">
      <c r="A86" s="24" t="s">
        <v>109</v>
      </c>
      <c r="B86" s="23" t="s">
        <v>108</v>
      </c>
      <c r="C86" s="22">
        <f>697.26*1.05</f>
        <v>732.12300000000005</v>
      </c>
    </row>
    <row r="87" spans="1:3" ht="15" customHeight="1" x14ac:dyDescent="0.25">
      <c r="A87" s="27" t="s">
        <v>107</v>
      </c>
      <c r="B87" s="26" t="s">
        <v>106</v>
      </c>
      <c r="C87" s="25">
        <f>122.988*1.05</f>
        <v>129.13740000000001</v>
      </c>
    </row>
    <row r="88" spans="1:3" ht="15" customHeight="1" x14ac:dyDescent="0.25">
      <c r="A88" s="24" t="s">
        <v>105</v>
      </c>
      <c r="B88" s="23" t="s">
        <v>104</v>
      </c>
      <c r="C88" s="22">
        <f>136.404*1.05</f>
        <v>143.2242</v>
      </c>
    </row>
    <row r="89" spans="1:3" ht="15" customHeight="1" x14ac:dyDescent="0.25">
      <c r="A89" s="27" t="s">
        <v>103</v>
      </c>
      <c r="B89" s="26" t="s">
        <v>102</v>
      </c>
      <c r="C89" s="25">
        <f>153.024*1.05</f>
        <v>160.67520000000002</v>
      </c>
    </row>
    <row r="90" spans="1:3" ht="15" customHeight="1" x14ac:dyDescent="0.25">
      <c r="A90" s="24" t="s">
        <v>101</v>
      </c>
      <c r="B90" s="23" t="s">
        <v>100</v>
      </c>
      <c r="C90" s="22">
        <f>152.172*1.05</f>
        <v>159.78059999999999</v>
      </c>
    </row>
    <row r="91" spans="1:3" ht="15" customHeight="1" x14ac:dyDescent="0.25">
      <c r="A91" s="27" t="s">
        <v>99</v>
      </c>
      <c r="B91" s="26" t="s">
        <v>98</v>
      </c>
      <c r="C91" s="25">
        <f>159.144*1.05</f>
        <v>167.10120000000001</v>
      </c>
    </row>
    <row r="92" spans="1:3" ht="15" customHeight="1" x14ac:dyDescent="0.25">
      <c r="A92" s="24" t="s">
        <v>97</v>
      </c>
      <c r="B92" s="23" t="s">
        <v>96</v>
      </c>
      <c r="C92" s="22">
        <f>156.816*1.05</f>
        <v>164.6568</v>
      </c>
    </row>
    <row r="93" spans="1:3" ht="15" customHeight="1" x14ac:dyDescent="0.25">
      <c r="A93" s="27" t="s">
        <v>95</v>
      </c>
      <c r="B93" s="26" t="s">
        <v>94</v>
      </c>
      <c r="C93" s="25">
        <f>682.74*1.05</f>
        <v>716.87700000000007</v>
      </c>
    </row>
    <row r="94" spans="1:3" x14ac:dyDescent="0.25">
      <c r="A94" s="24" t="s">
        <v>93</v>
      </c>
      <c r="B94" s="23" t="s">
        <v>92</v>
      </c>
      <c r="C94" s="22">
        <f>781.176*1.05</f>
        <v>820.23480000000006</v>
      </c>
    </row>
    <row r="95" spans="1:3" ht="14.25" customHeight="1" x14ac:dyDescent="0.25">
      <c r="A95" s="27" t="s">
        <v>91</v>
      </c>
      <c r="B95" s="26" t="s">
        <v>90</v>
      </c>
      <c r="C95" s="25">
        <f>966.744*1.05</f>
        <v>1015.0812000000001</v>
      </c>
    </row>
    <row r="96" spans="1:3" ht="15.75" customHeight="1" x14ac:dyDescent="0.25">
      <c r="A96" s="24" t="s">
        <v>89</v>
      </c>
      <c r="B96" s="23" t="s">
        <v>88</v>
      </c>
      <c r="C96" s="22">
        <f>2589.792*1.05</f>
        <v>2719.2816000000003</v>
      </c>
    </row>
    <row r="98" spans="1:5" x14ac:dyDescent="0.25">
      <c r="A98" s="18"/>
      <c r="B98" s="17" t="s">
        <v>87</v>
      </c>
      <c r="C98" s="7"/>
      <c r="D98" s="3"/>
      <c r="E98" s="3"/>
    </row>
    <row r="99" spans="1:5" x14ac:dyDescent="0.25">
      <c r="A99" s="8" t="s">
        <v>86</v>
      </c>
      <c r="B99" s="8" t="s">
        <v>85</v>
      </c>
      <c r="C99" s="7">
        <v>257.23</v>
      </c>
      <c r="D99" s="3"/>
      <c r="E99" s="3"/>
    </row>
    <row r="100" spans="1:5" x14ac:dyDescent="0.25">
      <c r="A100" s="6" t="s">
        <v>84</v>
      </c>
      <c r="B100" s="6" t="s">
        <v>83</v>
      </c>
      <c r="C100" s="5">
        <v>458.64</v>
      </c>
      <c r="D100" s="3"/>
      <c r="E100" s="3"/>
    </row>
    <row r="101" spans="1:5" x14ac:dyDescent="0.25">
      <c r="A101" s="8" t="s">
        <v>82</v>
      </c>
      <c r="B101" s="8" t="s">
        <v>81</v>
      </c>
      <c r="C101" s="7">
        <v>560.88</v>
      </c>
      <c r="D101" s="3"/>
      <c r="E101" s="3"/>
    </row>
    <row r="102" spans="1:5" x14ac:dyDescent="0.25">
      <c r="A102" s="6" t="s">
        <v>80</v>
      </c>
      <c r="B102" s="6" t="s">
        <v>79</v>
      </c>
      <c r="C102" s="21" t="s">
        <v>78</v>
      </c>
      <c r="D102" s="3"/>
      <c r="E102" s="3"/>
    </row>
    <row r="103" spans="1:5" x14ac:dyDescent="0.25">
      <c r="A103" s="18"/>
      <c r="B103" s="17" t="s">
        <v>77</v>
      </c>
      <c r="C103" s="7"/>
      <c r="D103" s="3"/>
      <c r="E103" s="3"/>
    </row>
    <row r="104" spans="1:5" x14ac:dyDescent="0.25">
      <c r="A104" s="8" t="s">
        <v>76</v>
      </c>
      <c r="B104" s="8" t="s">
        <v>75</v>
      </c>
      <c r="C104" s="7">
        <v>360.01</v>
      </c>
      <c r="D104" s="3"/>
      <c r="E104" s="3"/>
    </row>
    <row r="105" spans="1:5" x14ac:dyDescent="0.25">
      <c r="A105" s="6" t="s">
        <v>74</v>
      </c>
      <c r="B105" s="6" t="s">
        <v>73</v>
      </c>
      <c r="C105" s="5">
        <v>513.29999999999995</v>
      </c>
      <c r="D105" s="3"/>
      <c r="E105" s="3"/>
    </row>
    <row r="106" spans="1:5" x14ac:dyDescent="0.25">
      <c r="A106" s="8" t="s">
        <v>72</v>
      </c>
      <c r="B106" s="8" t="s">
        <v>71</v>
      </c>
      <c r="C106" s="7">
        <v>642.9</v>
      </c>
      <c r="D106" s="3"/>
      <c r="E106" s="3"/>
    </row>
    <row r="107" spans="1:5" x14ac:dyDescent="0.25">
      <c r="A107" s="6" t="s">
        <v>70</v>
      </c>
      <c r="B107" s="6" t="s">
        <v>69</v>
      </c>
      <c r="C107" s="5">
        <v>924.31</v>
      </c>
      <c r="D107" s="3"/>
      <c r="E107" s="3"/>
    </row>
    <row r="108" spans="1:5" x14ac:dyDescent="0.25">
      <c r="A108" s="8" t="s">
        <v>68</v>
      </c>
      <c r="B108" s="8" t="s">
        <v>67</v>
      </c>
      <c r="C108" s="7">
        <v>830.11</v>
      </c>
      <c r="D108" s="3"/>
      <c r="E108" s="3"/>
    </row>
    <row r="109" spans="1:5" x14ac:dyDescent="0.25">
      <c r="A109" s="6" t="s">
        <v>66</v>
      </c>
      <c r="B109" s="6" t="s">
        <v>65</v>
      </c>
      <c r="C109" s="5">
        <v>1223.69</v>
      </c>
      <c r="D109" s="3"/>
      <c r="E109" s="3"/>
    </row>
    <row r="110" spans="1:5" x14ac:dyDescent="0.25">
      <c r="A110" s="8" t="s">
        <v>64</v>
      </c>
      <c r="B110" s="8" t="s">
        <v>63</v>
      </c>
      <c r="C110" s="7">
        <v>1046.94</v>
      </c>
      <c r="D110" s="3"/>
      <c r="E110" s="3"/>
    </row>
    <row r="111" spans="1:5" x14ac:dyDescent="0.25">
      <c r="A111" s="6" t="s">
        <v>62</v>
      </c>
      <c r="B111" s="6" t="s">
        <v>61</v>
      </c>
      <c r="C111" s="5">
        <v>1572.96</v>
      </c>
      <c r="D111" s="3"/>
      <c r="E111" s="3"/>
    </row>
    <row r="112" spans="1:5" x14ac:dyDescent="0.25">
      <c r="A112" s="8" t="s">
        <v>60</v>
      </c>
      <c r="B112" s="8" t="s">
        <v>59</v>
      </c>
      <c r="C112" s="7">
        <v>1847.75</v>
      </c>
      <c r="D112" s="3"/>
      <c r="E112" s="3"/>
    </row>
    <row r="113" spans="1:5" x14ac:dyDescent="0.25">
      <c r="A113" s="18"/>
      <c r="B113" s="17" t="s">
        <v>58</v>
      </c>
      <c r="C113" s="7"/>
      <c r="D113" s="3"/>
      <c r="E113" s="3"/>
    </row>
    <row r="114" spans="1:5" x14ac:dyDescent="0.25">
      <c r="A114" s="8" t="s">
        <v>57</v>
      </c>
      <c r="B114" s="8" t="s">
        <v>56</v>
      </c>
      <c r="C114" s="7">
        <v>1045.51</v>
      </c>
      <c r="D114" s="3"/>
      <c r="E114" s="3"/>
    </row>
    <row r="115" spans="1:5" x14ac:dyDescent="0.25">
      <c r="A115" s="6" t="s">
        <v>55</v>
      </c>
      <c r="B115" s="6" t="s">
        <v>54</v>
      </c>
      <c r="C115" s="5">
        <v>1369.96</v>
      </c>
      <c r="D115" s="3"/>
      <c r="E115" s="3"/>
    </row>
    <row r="116" spans="1:5" x14ac:dyDescent="0.25">
      <c r="A116" s="8" t="s">
        <v>53</v>
      </c>
      <c r="B116" s="8" t="s">
        <v>52</v>
      </c>
      <c r="C116" s="7">
        <v>1728.04</v>
      </c>
      <c r="D116" s="3"/>
      <c r="E116" s="3"/>
    </row>
    <row r="117" spans="1:5" x14ac:dyDescent="0.25">
      <c r="A117" s="6" t="s">
        <v>51</v>
      </c>
      <c r="B117" s="6" t="s">
        <v>50</v>
      </c>
      <c r="C117" s="5">
        <v>2048.23</v>
      </c>
      <c r="D117" s="3"/>
      <c r="E117" s="3"/>
    </row>
    <row r="118" spans="1:5" x14ac:dyDescent="0.25">
      <c r="A118" s="18"/>
      <c r="B118" s="17" t="s">
        <v>49</v>
      </c>
      <c r="C118" s="7"/>
      <c r="D118" s="3"/>
      <c r="E118" s="3"/>
    </row>
    <row r="119" spans="1:5" x14ac:dyDescent="0.25">
      <c r="A119" s="8" t="s">
        <v>48</v>
      </c>
      <c r="B119" s="8" t="s">
        <v>47</v>
      </c>
      <c r="C119" s="7">
        <v>1324.99</v>
      </c>
      <c r="D119" s="3"/>
      <c r="E119" s="3"/>
    </row>
    <row r="120" spans="1:5" x14ac:dyDescent="0.25">
      <c r="A120" s="6" t="s">
        <v>46</v>
      </c>
      <c r="B120" s="6" t="s">
        <v>45</v>
      </c>
      <c r="C120" s="5">
        <v>1730.54</v>
      </c>
      <c r="D120" s="3"/>
      <c r="E120" s="3"/>
    </row>
    <row r="121" spans="1:5" x14ac:dyDescent="0.25">
      <c r="A121" s="8" t="s">
        <v>44</v>
      </c>
      <c r="B121" s="8" t="s">
        <v>43</v>
      </c>
      <c r="C121" s="7">
        <v>2169.5</v>
      </c>
      <c r="D121" s="3"/>
      <c r="E121" s="3"/>
    </row>
    <row r="122" spans="1:5" x14ac:dyDescent="0.25">
      <c r="A122" s="6" t="s">
        <v>42</v>
      </c>
      <c r="B122" s="6" t="s">
        <v>41</v>
      </c>
      <c r="C122" s="5">
        <v>2572.5500000000002</v>
      </c>
      <c r="D122" s="3"/>
      <c r="E122" s="3"/>
    </row>
    <row r="123" spans="1:5" x14ac:dyDescent="0.25">
      <c r="A123" s="18"/>
      <c r="B123" s="17" t="s">
        <v>40</v>
      </c>
      <c r="C123" s="7"/>
      <c r="D123" s="3"/>
      <c r="E123" s="3"/>
    </row>
    <row r="124" spans="1:5" x14ac:dyDescent="0.25">
      <c r="A124" s="8" t="s">
        <v>39</v>
      </c>
      <c r="B124" s="8" t="s">
        <v>38</v>
      </c>
      <c r="C124" s="7">
        <v>2534.3200000000002</v>
      </c>
      <c r="D124" s="3"/>
      <c r="E124" s="3"/>
    </row>
    <row r="125" spans="1:5" x14ac:dyDescent="0.25">
      <c r="A125" s="6" t="s">
        <v>37</v>
      </c>
      <c r="B125" s="6" t="s">
        <v>36</v>
      </c>
      <c r="C125" s="5">
        <v>3250.24</v>
      </c>
      <c r="D125" s="3"/>
      <c r="E125" s="3"/>
    </row>
    <row r="126" spans="1:5" x14ac:dyDescent="0.25">
      <c r="A126" s="8" t="s">
        <v>35</v>
      </c>
      <c r="B126" s="8" t="s">
        <v>34</v>
      </c>
      <c r="C126" s="7">
        <v>3911.5</v>
      </c>
      <c r="D126" s="3"/>
      <c r="E126" s="3"/>
    </row>
    <row r="127" spans="1:5" x14ac:dyDescent="0.25">
      <c r="A127" s="18"/>
      <c r="B127" s="17" t="s">
        <v>33</v>
      </c>
      <c r="C127" s="7"/>
      <c r="D127" s="3"/>
      <c r="E127" s="3"/>
    </row>
    <row r="128" spans="1:5" x14ac:dyDescent="0.25">
      <c r="A128" s="8" t="s">
        <v>32</v>
      </c>
      <c r="B128" s="20" t="s">
        <v>31</v>
      </c>
      <c r="C128" s="7">
        <v>272.16000000000003</v>
      </c>
      <c r="D128" s="3"/>
      <c r="E128" s="3"/>
    </row>
    <row r="129" spans="1:5" x14ac:dyDescent="0.25">
      <c r="A129" s="6" t="s">
        <v>30</v>
      </c>
      <c r="B129" s="19" t="s">
        <v>29</v>
      </c>
      <c r="C129" s="5">
        <v>298.92</v>
      </c>
      <c r="D129" s="3"/>
      <c r="E129" s="3"/>
    </row>
    <row r="130" spans="1:5" x14ac:dyDescent="0.25">
      <c r="A130" s="8" t="s">
        <v>28</v>
      </c>
      <c r="B130" s="20" t="s">
        <v>27</v>
      </c>
      <c r="C130" s="7">
        <v>251.95</v>
      </c>
      <c r="D130" s="3"/>
      <c r="E130" s="3"/>
    </row>
    <row r="131" spans="1:5" x14ac:dyDescent="0.25">
      <c r="A131" s="6" t="s">
        <v>26</v>
      </c>
      <c r="B131" s="19" t="s">
        <v>25</v>
      </c>
      <c r="C131" s="5">
        <v>320.52</v>
      </c>
      <c r="D131" s="3"/>
      <c r="E131" s="3"/>
    </row>
    <row r="132" spans="1:5" x14ac:dyDescent="0.25">
      <c r="A132" s="18"/>
      <c r="B132" s="17" t="s">
        <v>24</v>
      </c>
      <c r="C132" s="7"/>
      <c r="D132" s="3"/>
      <c r="E132" s="3"/>
    </row>
    <row r="133" spans="1:5" x14ac:dyDescent="0.25">
      <c r="A133" s="8" t="s">
        <v>23</v>
      </c>
      <c r="B133" s="8" t="s">
        <v>22</v>
      </c>
      <c r="C133" s="7">
        <v>290.39999999999998</v>
      </c>
      <c r="D133" s="3"/>
      <c r="E133" s="3"/>
    </row>
    <row r="134" spans="1:5" x14ac:dyDescent="0.25">
      <c r="A134" s="6" t="s">
        <v>21</v>
      </c>
      <c r="B134" s="6" t="s">
        <v>20</v>
      </c>
      <c r="C134" s="5">
        <v>172.56</v>
      </c>
      <c r="D134" s="3"/>
      <c r="E134" s="3"/>
    </row>
    <row r="135" spans="1:5" x14ac:dyDescent="0.25">
      <c r="A135" s="8" t="s">
        <v>19</v>
      </c>
      <c r="B135" s="8" t="s">
        <v>18</v>
      </c>
      <c r="C135" s="7">
        <v>530.4</v>
      </c>
      <c r="D135" s="3"/>
      <c r="E135" s="3"/>
    </row>
    <row r="136" spans="1:5" x14ac:dyDescent="0.25">
      <c r="A136" s="8"/>
      <c r="B136" s="16" t="s">
        <v>17</v>
      </c>
      <c r="C136" s="7"/>
      <c r="D136" s="3"/>
      <c r="E136" s="3"/>
    </row>
    <row r="137" spans="1:5" x14ac:dyDescent="0.25">
      <c r="A137" s="15" t="s">
        <v>16</v>
      </c>
      <c r="B137" s="15" t="s">
        <v>15</v>
      </c>
      <c r="C137" s="14">
        <v>202.5</v>
      </c>
      <c r="D137" s="3"/>
      <c r="E137" s="3"/>
    </row>
    <row r="138" spans="1:5" x14ac:dyDescent="0.25">
      <c r="A138" s="13" t="s">
        <v>14</v>
      </c>
      <c r="B138" s="13" t="s">
        <v>13</v>
      </c>
      <c r="C138" s="12">
        <v>332.52</v>
      </c>
      <c r="D138" s="3"/>
      <c r="E138" s="3"/>
    </row>
    <row r="139" spans="1:5" x14ac:dyDescent="0.25">
      <c r="A139" s="15" t="s">
        <v>12</v>
      </c>
      <c r="B139" s="15" t="s">
        <v>11</v>
      </c>
      <c r="C139" s="14">
        <v>462.6</v>
      </c>
      <c r="D139" s="3"/>
      <c r="E139" s="3"/>
    </row>
    <row r="140" spans="1:5" x14ac:dyDescent="0.25">
      <c r="A140" s="13" t="s">
        <v>10</v>
      </c>
      <c r="B140" s="13" t="s">
        <v>9</v>
      </c>
      <c r="C140" s="12">
        <v>733.08</v>
      </c>
      <c r="D140" s="3"/>
      <c r="E140" s="3"/>
    </row>
    <row r="141" spans="1:5" x14ac:dyDescent="0.25">
      <c r="A141" s="15" t="s">
        <v>8</v>
      </c>
      <c r="B141" s="15" t="s">
        <v>7</v>
      </c>
      <c r="C141" s="14">
        <v>954.84</v>
      </c>
      <c r="D141" s="3"/>
      <c r="E141" s="3"/>
    </row>
    <row r="142" spans="1:5" x14ac:dyDescent="0.25">
      <c r="A142" s="13" t="s">
        <v>6</v>
      </c>
      <c r="B142" s="13" t="s">
        <v>5</v>
      </c>
      <c r="C142" s="12">
        <v>1175.04</v>
      </c>
      <c r="D142" s="3"/>
      <c r="E142" s="3"/>
    </row>
    <row r="143" spans="1:5" x14ac:dyDescent="0.25">
      <c r="A143" s="11"/>
      <c r="B143" s="10" t="s">
        <v>4</v>
      </c>
      <c r="C143" s="9"/>
      <c r="D143" s="3"/>
      <c r="E143" s="3"/>
    </row>
    <row r="144" spans="1:5" x14ac:dyDescent="0.25">
      <c r="A144" s="8" t="s">
        <v>3</v>
      </c>
      <c r="B144" s="8" t="s">
        <v>2</v>
      </c>
      <c r="C144" s="7">
        <v>290.38</v>
      </c>
      <c r="D144" s="3"/>
      <c r="E144" s="3"/>
    </row>
    <row r="145" spans="1:5" x14ac:dyDescent="0.25">
      <c r="A145" s="6" t="s">
        <v>1</v>
      </c>
      <c r="B145" s="6" t="s">
        <v>0</v>
      </c>
      <c r="C145" s="5">
        <v>215.69</v>
      </c>
      <c r="D145" s="3"/>
      <c r="E145" s="3"/>
    </row>
    <row r="146" spans="1:5" x14ac:dyDescent="0.25">
      <c r="A146" s="3"/>
      <c r="B146" s="3"/>
      <c r="C146" s="4"/>
      <c r="D146" s="3"/>
      <c r="E146" s="3"/>
    </row>
    <row r="147" spans="1:5" x14ac:dyDescent="0.25">
      <c r="A147" s="3"/>
      <c r="B147" s="3"/>
      <c r="C147" s="4"/>
      <c r="D147" s="3"/>
      <c r="E147" s="3"/>
    </row>
    <row r="148" spans="1:5" x14ac:dyDescent="0.25">
      <c r="A148" s="3"/>
      <c r="B148" s="3"/>
      <c r="C148" s="4"/>
      <c r="D148" s="3"/>
      <c r="E148" s="3"/>
    </row>
    <row r="149" spans="1:5" x14ac:dyDescent="0.25">
      <c r="A149" s="3"/>
      <c r="B149" s="3"/>
      <c r="C149" s="4"/>
      <c r="D149" s="3"/>
      <c r="E149" s="3"/>
    </row>
    <row r="150" spans="1:5" x14ac:dyDescent="0.25">
      <c r="A150" s="3"/>
      <c r="B150" s="3"/>
      <c r="C150" s="4"/>
      <c r="D150" s="3"/>
      <c r="E150" s="3"/>
    </row>
    <row r="151" spans="1:5" x14ac:dyDescent="0.25">
      <c r="A151" s="3"/>
      <c r="B151" s="3"/>
      <c r="C151" s="4"/>
      <c r="D151" s="3"/>
      <c r="E151" s="3"/>
    </row>
    <row r="152" spans="1:5" x14ac:dyDescent="0.25">
      <c r="A152" s="3"/>
      <c r="B152" s="3"/>
      <c r="C152" s="4"/>
      <c r="D152" s="3"/>
      <c r="E152" s="3"/>
    </row>
    <row r="153" spans="1:5" x14ac:dyDescent="0.25">
      <c r="A153" s="3"/>
      <c r="B153" s="3"/>
      <c r="C153" s="4"/>
      <c r="D153" s="3"/>
      <c r="E153" s="3"/>
    </row>
  </sheetData>
  <mergeCells count="8">
    <mergeCell ref="A49:C49"/>
    <mergeCell ref="A55:C55"/>
    <mergeCell ref="A1:C1"/>
    <mergeCell ref="A2:C2"/>
    <mergeCell ref="A13:C13"/>
    <mergeCell ref="A20:C20"/>
    <mergeCell ref="A30:C30"/>
    <mergeCell ref="A41:C41"/>
  </mergeCells>
  <pageMargins left="0" right="0" top="0" bottom="0" header="0" footer="0"/>
  <pageSetup paperSize="9" scale="75" fitToWidth="0" fitToHeight="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Наконечники, коннектора</vt:lpstr>
      <vt:lpstr>Стяжки, другое</vt:lpstr>
      <vt:lpstr>Монтажные коробки</vt:lpstr>
      <vt:lpstr>Арм_СИП_УКР</vt:lpstr>
      <vt:lpstr>Арм_СИП_ИЕК</vt:lpstr>
      <vt:lpstr>Силов.разъемы, пром.удлинит ИЕК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2019-02-20T15:53:36Z</dcterms:created>
  <dcterms:modified xsi:type="dcterms:W3CDTF">2019-02-20T15:58:09Z</dcterms:modified>
</cp:coreProperties>
</file>